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c544c8ade99494cb/Desktop/Clean Cities Projet EcoA/"/>
    </mc:Choice>
  </mc:AlternateContent>
  <xr:revisionPtr revIDLastSave="9" documentId="8_{4003F0FB-DD9E-4446-881A-13527DCFFE95}" xr6:coauthVersionLast="47" xr6:coauthVersionMax="47" xr10:uidLastSave="{C709B14E-2578-4AC0-9433-3A5ED1F73E11}"/>
  <bookViews>
    <workbookView xWindow="-108" yWindow="-108" windowWidth="23256" windowHeight="13896" activeTab="2" xr2:uid="{00000000-000D-0000-FFFF-FFFF00000000}"/>
  </bookViews>
  <sheets>
    <sheet name="Reading the cross-tabs" sheetId="5" r:id="rId1"/>
    <sheet name="TOC" sheetId="2" r:id="rId2"/>
    <sheet name="British Columbia" sheetId="3" r:id="rId3"/>
    <sheet name="Ontario" sheetId="4" r:id="rId4"/>
  </sheets>
  <externalReferences>
    <externalReference r:id="rId5"/>
    <externalReference r:id="rId6"/>
    <externalReference r:id="rId7"/>
  </externalReferences>
  <definedNames>
    <definedName name="Analysis_Name">#REF!</definedName>
    <definedName name="Crosstab_Description" localSheetId="0">'[1]MSP01 - Tableaux croisés s'!#REF!</definedName>
    <definedName name="Crosstab_Description">'[2]MSP01 - Tableaux croisés s'!#REF!</definedName>
    <definedName name="FilterInfoRange" localSheetId="0">'[1]MSP01 - Tableaux croisés s'!#REF!</definedName>
    <definedName name="FilterInfoRange">'[2]MSP01 - Tableaux croisés s'!#REF!</definedName>
    <definedName name="Heading_Begin">#REF!</definedName>
    <definedName name="InfoRange">#REF!</definedName>
    <definedName name="T_pop">#REF!</definedName>
    <definedName name="tab_codecr_loisfed_loisprov" localSheetId="0">[3]tab!$A$4:$V$213</definedName>
    <definedName name="tab_codecr_loisfed_loisprov">[3]tab!$A$4:$V$213</definedName>
    <definedName name="wrn.Tableau._.3." localSheetId="0" hidden="1">{"Tab3_page1",#N/A,FALSE,"tableau 3";"Tab3_suite",#N/A,FALSE,"tableau 3"}</definedName>
    <definedName name="wrn.Tableau._.3." hidden="1">{"Tab3_page1",#N/A,FALSE,"tableau 3";"Tab3_suite",#N/A,FALSE,"tableau 3"}</definedName>
    <definedName name="_xlnm.Print_Area" localSheetId="0">'Reading the cross-tabs'!$A$1:$K$22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7" i="2" l="1"/>
  <c r="B86" i="2"/>
  <c r="B85" i="2"/>
  <c r="B84" i="2"/>
  <c r="B83" i="2"/>
  <c r="B82" i="2"/>
  <c r="B81" i="2"/>
  <c r="B80" i="2"/>
  <c r="B79" i="2"/>
  <c r="B78" i="2"/>
  <c r="B77" i="2"/>
  <c r="B76" i="2"/>
  <c r="B75" i="2"/>
  <c r="B74" i="2"/>
  <c r="B73" i="2"/>
  <c r="B72" i="2"/>
  <c r="B71" i="2"/>
  <c r="B70" i="2"/>
  <c r="B69" i="2"/>
  <c r="B68" i="2"/>
  <c r="B67" i="2"/>
  <c r="B66" i="2"/>
  <c r="B65" i="2"/>
  <c r="B64" i="2"/>
  <c r="B63" i="2"/>
  <c r="B62" i="2"/>
  <c r="B61" i="2"/>
  <c r="B60" i="2"/>
  <c r="B59" i="2"/>
  <c r="B58" i="2"/>
  <c r="B57" i="2"/>
  <c r="B56" i="2"/>
  <c r="B55" i="2"/>
  <c r="B54" i="2"/>
  <c r="B53" i="2"/>
  <c r="B52" i="2"/>
  <c r="B51" i="2"/>
  <c r="B50" i="2"/>
  <c r="B49" i="2"/>
  <c r="B48" i="2"/>
  <c r="B47" i="2"/>
  <c r="B46" i="2"/>
  <c r="B45" i="2"/>
  <c r="B44" i="2"/>
  <c r="B43" i="2"/>
  <c r="B42" i="2"/>
  <c r="B41" i="2"/>
  <c r="B40" i="2"/>
  <c r="B39" i="2"/>
  <c r="B38" i="2"/>
  <c r="B37" i="2"/>
  <c r="B36" i="2"/>
  <c r="B35" i="2"/>
  <c r="B34" i="2"/>
  <c r="B33" i="2"/>
  <c r="B32" i="2"/>
  <c r="B31" i="2"/>
  <c r="B30" i="2"/>
  <c r="B29" i="2"/>
  <c r="B28" i="2"/>
  <c r="B27" i="2"/>
  <c r="B26" i="2"/>
  <c r="B25" i="2"/>
  <c r="B24" i="2"/>
  <c r="B23" i="2"/>
  <c r="B22" i="2"/>
  <c r="B21" i="2"/>
  <c r="B20" i="2"/>
  <c r="B19" i="2"/>
  <c r="B18" i="2"/>
  <c r="B17" i="2"/>
  <c r="B16" i="2"/>
  <c r="B15" i="2"/>
  <c r="B14" i="2"/>
  <c r="B13" i="2"/>
  <c r="B12" i="2"/>
  <c r="B11" i="2"/>
  <c r="B10" i="2"/>
  <c r="B9" i="2"/>
  <c r="B8" i="2"/>
  <c r="B7" i="2"/>
  <c r="B6" i="2"/>
  <c r="B5" i="2"/>
  <c r="B4" i="2"/>
  <c r="B3" i="2"/>
</calcChain>
</file>

<file path=xl/sharedStrings.xml><?xml version="1.0" encoding="utf-8"?>
<sst xmlns="http://schemas.openxmlformats.org/spreadsheetml/2006/main" count="5990" uniqueCount="281">
  <si>
    <t>Total</t>
  </si>
  <si>
    <t>Segments</t>
  </si>
  <si>
    <t>Age</t>
  </si>
  <si>
    <t>Progressive activists</t>
  </si>
  <si>
    <t>Civic nationals</t>
  </si>
  <si>
    <t>Centrist liberals</t>
  </si>
  <si>
    <t>Disengaged middle</t>
  </si>
  <si>
    <t>Populist conservatives</t>
  </si>
  <si>
    <t>18-34</t>
  </si>
  <si>
    <t>35-54</t>
  </si>
  <si>
    <t>55+</t>
  </si>
  <si>
    <t>Weighted total</t>
  </si>
  <si>
    <t>Absolute total</t>
  </si>
  <si>
    <t>(NET) HIGH/TOP PRIORITY</t>
  </si>
  <si>
    <t>Top priority</t>
  </si>
  <si>
    <t>High priority</t>
  </si>
  <si>
    <t>(NET) MEDIUM/LOW/NOT A PRIORITY</t>
  </si>
  <si>
    <t>Medium priority</t>
  </si>
  <si>
    <t>Low priority</t>
  </si>
  <si>
    <t>Not a priority at all</t>
  </si>
  <si>
    <t>Not sure / prefer not to say</t>
  </si>
  <si>
    <t>Table of contents</t>
  </si>
  <si>
    <t>B1 - British Columbia</t>
  </si>
  <si>
    <t>B1 - Ontario</t>
  </si>
  <si>
    <t>Back to TOC</t>
  </si>
  <si>
    <t>Imagine your municipality is considering programs to help homeowners and building owners upgrade existing homes and buildings to reduce energy use for heating and cooling. This could include supports or standards to ensure that building retrofits use the most energy-efficient technologies when updating insulation, replacing windows, or improving air sealing. How much of a priority should this be for your city? by B1</t>
  </si>
  <si>
    <t>Born in Canada</t>
  </si>
  <si>
    <t>Area BC</t>
  </si>
  <si>
    <t>Dwelling type</t>
  </si>
  <si>
    <t>Homeownership</t>
  </si>
  <si>
    <t>Heating</t>
  </si>
  <si>
    <t>Extreme weather experiences</t>
  </si>
  <si>
    <t>Income</t>
  </si>
  <si>
    <t>Education</t>
  </si>
  <si>
    <t>Employment</t>
  </si>
  <si>
    <t>%C</t>
  </si>
  <si>
    <t>Yes</t>
  </si>
  <si>
    <t>No</t>
  </si>
  <si>
    <t>Greater Vancouver</t>
  </si>
  <si>
    <t>Capital Regional District</t>
  </si>
  <si>
    <t>Single-family unit</t>
  </si>
  <si>
    <t>Multi-unit housing</t>
  </si>
  <si>
    <t>Own</t>
  </si>
  <si>
    <t>Rent</t>
  </si>
  <si>
    <t>Natural gas / oil or propane</t>
  </si>
  <si>
    <t>Electric</t>
  </si>
  <si>
    <t>Heat pump</t>
  </si>
  <si>
    <t>Other</t>
  </si>
  <si>
    <t>Basement or yard flooding</t>
  </si>
  <si>
    <t>Extreme heat</t>
  </si>
  <si>
    <t>Wildfires / wildfire smoke</t>
  </si>
  <si>
    <t>Power outages / severe wind</t>
  </si>
  <si>
    <t>Water shortages and drought</t>
  </si>
  <si>
    <t>None of the above</t>
  </si>
  <si>
    <t>Under $60,000</t>
  </si>
  <si>
    <t>$60,000 to just under $100,000</t>
  </si>
  <si>
    <t>$100,000 to just under $150,000</t>
  </si>
  <si>
    <t>$150,000 or more</t>
  </si>
  <si>
    <t>High school or less</t>
  </si>
  <si>
    <t>College / some postsecondary</t>
  </si>
  <si>
    <t>University degree</t>
  </si>
  <si>
    <t>Graduate or professional degree</t>
  </si>
  <si>
    <t>Employed</t>
  </si>
  <si>
    <t>Retired</t>
  </si>
  <si>
    <t>Student</t>
  </si>
  <si>
    <t>Unemployed</t>
  </si>
  <si>
    <t>Imagine your municipality is considering programs to help homeowners and building owners upgrade existing homes and buildings by replacing natural gas, oil, or propane heating systems with electric technologies such as heat pumps. This could include supports or standards to ensure that building retrofits use electric technologies such as heat pumps when updating heating and cooling systems. How much of a priority should this be for your city? by B1</t>
  </si>
  <si>
    <t>If your municipality decided to move forward with programs to support upgrading homes and buildings to use less energy for heating and cooling, which approach do you prefer? by B1</t>
  </si>
  <si>
    <t>Offer voluntary programs and financial incentives (e.g., rebates, low-interest financing, technical help)</t>
  </si>
  <si>
    <t>Set requirements in certain situations (e.g., when major renovations are done or when heating/cooling equipment is replaced)</t>
  </si>
  <si>
    <t>Both - incentives now, and requirements later once supports are in place</t>
  </si>
  <si>
    <t>Neither / the city should not get involved in this area</t>
  </si>
  <si>
    <t>Not sure / Prefer not to say</t>
  </si>
  <si>
    <t>If your municipality decided to move forward with programs to support upgrading homes and buildings with electric technologies such as heat pumps, which approach do you prefer? by B1</t>
  </si>
  <si>
    <t>Considering rising costs and other urgent pressures, which of the following comes closest to your view about programs to support upgrading homes and buildings to reduce energy use for heating and cooling? by B1</t>
  </si>
  <si>
    <t>Cities should move ahead with this plan now, even if it requires additional public spending.</t>
  </si>
  <si>
    <t>Cities should move ahead only if strong supports are in place (such as rebates for residents and a qualified workforce to carry out upgrades).</t>
  </si>
  <si>
    <t>Cities should delay this work for now and focus on more immediate affordability priorities instead.</t>
  </si>
  <si>
    <t>Considering rising costs and other urgent pressures, which of the following comes closest to your view about programs to support upgrading heating and cooling systems in homes and buildings with electric technologies such as heat pumps? by B1</t>
  </si>
  <si>
    <t>Below are some concerns people raise about programs that encourage upgrades to homes and buildings to reduce energy use for heating and cooling. Please select the three that are most compelling to you. If none apply, select “None of these”. (percentage selected) by B1</t>
  </si>
  <si>
    <t>Requires high upfront costs, even with rebates</t>
  </si>
  <si>
    <t>Decisions about home upgrades should be left to homeowners or property owners, not directed by the city.</t>
  </si>
  <si>
    <t>Cities should focus on more immediate affordability pressures instead</t>
  </si>
  <si>
    <t>Costs would be passed on to renters through higher rents</t>
  </si>
  <si>
    <t>Some upgrades may not work well in certain homes or conditions</t>
  </si>
  <si>
    <t>Efficiency upgrades don’t always deliver the savings or benefits they promise</t>
  </si>
  <si>
    <t>Cities cannot be trusted to manage these programs effectively</t>
  </si>
  <si>
    <t>It’s hard to find qualified contractors, and quality varies</t>
  </si>
  <si>
    <t>None of these are compelling to me</t>
  </si>
  <si>
    <t>The work involved would be too disruptive and inconvenient</t>
  </si>
  <si>
    <t>Below are some concerns people raise about programs that encourage upgrades to homes and buildings using electric technologies such as heat pumps. Please select the three that are most compelling to you. If none apply, select “None of these”. (percentage selected) by B1</t>
  </si>
  <si>
    <t>Greater reliance on the electricity system (the power grid) could create reliability risks during extreme weather or power outages</t>
  </si>
  <si>
    <t>Decisions about heating system upgrades should be left to homeowners or property owners, not directed by the city</t>
  </si>
  <si>
    <t>Switching to electric heating could lead to higher monthly energy costs</t>
  </si>
  <si>
    <t>Relies on electric technologies that may be unreliable or not work in extreme cold</t>
  </si>
  <si>
    <t>Below are some types of information people may want to know when forming an opinion about programs to support upgrading homes and buildings to reduce energy use. Please select up to three that would be most important to you. If none apply, select “None of these”. (percentage selected) by B1</t>
  </si>
  <si>
    <t>How much the upgrades would cost property owners and renters upfront</t>
  </si>
  <si>
    <t>How the upgrades would affect monthly household energy bills over time</t>
  </si>
  <si>
    <t>Whether rebates and technical supports are available to help residents complete upgrades</t>
  </si>
  <si>
    <t>Whether residents have choices in how they upgrade their homes</t>
  </si>
  <si>
    <t>How simple or complicated the upgrade process would be</t>
  </si>
  <si>
    <t>Whether cities can deliver these programs fairly, on time, and on budget</t>
  </si>
  <si>
    <t>Whether upgrades would be voluntary or required in certain situations</t>
  </si>
  <si>
    <t>Whether the technologies work reliably across different weather conditions</t>
  </si>
  <si>
    <t>How these upgrades affect residents’ health and safety</t>
  </si>
  <si>
    <t>Whether there are enough qualified contractors to do this work well</t>
  </si>
  <si>
    <t>None of these are important to me</t>
  </si>
  <si>
    <t>Below are some types of information people may want to know when forming an opinion about programs to support upgrading homes and buildings with electric technologies such as heat pumps. Please select up to three that would be most important to you. If none apply, select “None of these”. (percentage selected) by B1</t>
  </si>
  <si>
    <t>Whether upgrades would be voluntary or required in certain situations.</t>
  </si>
  <si>
    <t>Scientists say climate change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(climate change impacts; resilience / adapt / prepare combined) by B1</t>
  </si>
  <si>
    <t>Scientists say extreme weather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(extreme weather impacts; resilience / adapt / prepare combined) by B1</t>
  </si>
  <si>
    <t>Now imagine your municipality is considering a plan to invest in measures to protect residents and infrastructure from extreme weather. Which statement comes closer to your view? by B1</t>
  </si>
  <si>
    <t>Even with today's cost pressures, cities should move ahead with these investments now to better protect residents from flooding, extreme heat, wildfire smoke, and water shortages.</t>
  </si>
  <si>
    <t>Because of rising costs and other urgent priorities, cities should delay these investments for now and focus instead on more immediate affordability and service needs</t>
  </si>
  <si>
    <t>Even with today's cost pressures, cities should move ahead with these investments now to reduce future emergency response costs, insurance losses, and infrastructure repair costs.</t>
  </si>
  <si>
    <t>Below are some concerns people sometimes raise about plans to prepare communities for more frequent and severe extreme weather. Please select the three that are MOST compelling to you. If none apply, select “None of the above”. (percentage selected) by B1</t>
  </si>
  <si>
    <t>Property taxes will increase as a result</t>
  </si>
  <si>
    <t>Residents will be asked to pay more than they can afford</t>
  </si>
  <si>
    <t>The city cannot be trusted to deliver these projects on time or on budget</t>
  </si>
  <si>
    <t>Takes attention and resources away from basic services</t>
  </si>
  <si>
    <t>Leaves some neighbourhoods behind while others benefit</t>
  </si>
  <si>
    <t>Is part of a hidden plan to impose new taxes, fees, or penalties</t>
  </si>
  <si>
    <t>Limits residents’ choices by forcing changes or reallocating resources without residents’ consent</t>
  </si>
  <si>
    <t>Causes major disruption and inconvenience for residents during construction</t>
  </si>
  <si>
    <t>There is little governments can do to meaningfully reduce the impacts of extreme weather</t>
  </si>
  <si>
    <t>Exaggerates extreme weather risks to justify new spending or regulations</t>
  </si>
  <si>
    <t>Below are some types of information people may want to know when forming an opinion about programs to prepare the community for more frequent and severe extreme weather. Please select up to three that would be MOST important to you. If none apply, select “None of these”. (percentage selected) by B1</t>
  </si>
  <si>
    <t>How the municipality plans to pay for these investments</t>
  </si>
  <si>
    <t>How much these measures would actually reduce risks to people, homes, and local infrastructure</t>
  </si>
  <si>
    <t>How much the proposed plan would cost overall</t>
  </si>
  <si>
    <t>What the long-term costs could be if the city does not invest now</t>
  </si>
  <si>
    <t>How the city will track results and ensure projects stay on budget and on schedule</t>
  </si>
  <si>
    <t>Whether the plan would affect property values or home insurance costs over time</t>
  </si>
  <si>
    <t>How decisions will be made about which areas receive investments first</t>
  </si>
  <si>
    <t>Climate change impacts are directly contributing to higher costs for households in Canada. by B1</t>
  </si>
  <si>
    <t>Completely true</t>
  </si>
  <si>
    <t>Mostly true</t>
  </si>
  <si>
    <t>Mostly false</t>
  </si>
  <si>
    <t>Completely false</t>
  </si>
  <si>
    <t>Not sure</t>
  </si>
  <si>
    <t>In many cases, it’s cheaper to invest now than to pay for the impacts of climate change later. by B1</t>
  </si>
  <si>
    <t>I know what steps I could take to reduce my household’s energy use. by B1</t>
  </si>
  <si>
    <t>Strongly agree</t>
  </si>
  <si>
    <t>Somewhat agree</t>
  </si>
  <si>
    <t>Neither agree nor disagree</t>
  </si>
  <si>
    <t>Somewhat disagree</t>
  </si>
  <si>
    <t>Strongly disagree</t>
  </si>
  <si>
    <t>I know where to go for information or support to prepare my home for extreme weather. by B1</t>
  </si>
  <si>
    <t>I feel confident the actions I take meaningfully reduce my vulnerability to extreme weather impacts. by B1</t>
  </si>
  <si>
    <t>I feel confident the actions I take meaningfully reduce my energy use. by B1</t>
  </si>
  <si>
    <t>Generally speaking, how strongly do you trust or distrust the following sources of information? Conventional news media (newspaper, television, radio) by B1</t>
  </si>
  <si>
    <t>Strongly trust</t>
  </si>
  <si>
    <t>Somewhat trust</t>
  </si>
  <si>
    <t>Neither trust nor distrust</t>
  </si>
  <si>
    <t>Somewhat distrust</t>
  </si>
  <si>
    <t>Strongly distrust</t>
  </si>
  <si>
    <t>Generally speaking, how strongly do you trust or distrust the following sources of information? Social media platforms by B1</t>
  </si>
  <si>
    <t>Generally speaking, how strongly do you trust or distrust the following sources of information? Your local government by B1</t>
  </si>
  <si>
    <t>Generally speaking, how strongly do you trust or distrust the following sources of information? Local firefighters by B1</t>
  </si>
  <si>
    <t>Generally speaking, how strongly do you trust or distrust the following sources of information? Scientists by B1</t>
  </si>
  <si>
    <t>Generally speaking, how strongly do you trust or distrust the following sources of information? Environmental groups by B1</t>
  </si>
  <si>
    <t>Generally speaking, how strongly do you trust or distrust the following sources of information? Friends and family by B1</t>
  </si>
  <si>
    <t>Generally speaking, how strongly do you trust or distrust the following sources of information? BC Hydro by B1</t>
  </si>
  <si>
    <t>Generally speaking, how strongly do you trust or distrust the following sources of information? Fortis by B1</t>
  </si>
  <si>
    <t>In the past 10 years, have you personally experienced any of the following while living in your home? (Select all that apply) by B1</t>
  </si>
  <si>
    <t>Extreme heat that made your home or outside environment uncomfortable</t>
  </si>
  <si>
    <t>Prolonged power outages during storms</t>
  </si>
  <si>
    <t>Wildfires</t>
  </si>
  <si>
    <t>Wildfire smoke affecting indoor or outdoor home or air quality</t>
  </si>
  <si>
    <t>Tornadoes or severe wind events</t>
  </si>
  <si>
    <t>How is your current housing situation best described? by B1</t>
  </si>
  <si>
    <t>Own outright</t>
  </si>
  <si>
    <t>Own with mortgage</t>
  </si>
  <si>
    <t>Housing co-op</t>
  </si>
  <si>
    <t>Lives with family/others, no rent/ownership</t>
  </si>
  <si>
    <t>No stable housing</t>
  </si>
  <si>
    <t>Prefer not to say</t>
  </si>
  <si>
    <t>What type of building do you live in? by B1</t>
  </si>
  <si>
    <t>Single-detached house</t>
  </si>
  <si>
    <t>Semi-detached house</t>
  </si>
  <si>
    <t>Rowhouse or townhouse</t>
  </si>
  <si>
    <t>Apartment/condominium (low-rise, 1-5 storeys)</t>
  </si>
  <si>
    <t>Apartment/condominium (6+ storeys)</t>
  </si>
  <si>
    <t>Plex (duplex, triplex, fourplex, or other small multi-unit building)</t>
  </si>
  <si>
    <t>Secondary suite (e.g., basement suite, laneway/coach house)</t>
  </si>
  <si>
    <t>Which system does your home primarily use for space heating? Please select only one. by B1</t>
  </si>
  <si>
    <t>Natural gas</t>
  </si>
  <si>
    <t>Oil or propane</t>
  </si>
  <si>
    <t>District/shared building heating</t>
  </si>
  <si>
    <t>Wood stove or fireplace</t>
  </si>
  <si>
    <t>No conventional heating system</t>
  </si>
  <si>
    <t>Does your home have air conditioning or mechanical cooling? Please select one. by B1</t>
  </si>
  <si>
    <t>Central air conditioning</t>
  </si>
  <si>
    <t>Window or portable units</t>
  </si>
  <si>
    <t>Heat pump provides cooling</t>
  </si>
  <si>
    <t>How concerned are you, if at all, about climate change? by B1</t>
  </si>
  <si>
    <t>N/A</t>
  </si>
  <si>
    <t>Very concerned</t>
  </si>
  <si>
    <t>Somewhat concerned</t>
  </si>
  <si>
    <t>Not too concerned</t>
  </si>
  <si>
    <t>Not concerned at all</t>
  </si>
  <si>
    <t>Note: This question is part of the short segmentation battery used to assign respondents to segments. Because the segment variable is partly derived from this question, segment comparisons cannot be drawn from the CCR data. Please refer to the CA-MAP findings to see segment distribution on this question.</t>
  </si>
  <si>
    <t>How much do you think climate change will harm future generations? by B1</t>
  </si>
  <si>
    <t>A lot</t>
  </si>
  <si>
    <t>A moderate amount</t>
  </si>
  <si>
    <t>A little</t>
  </si>
  <si>
    <t>Not at all</t>
  </si>
  <si>
    <t>Thinking specifically about the environmental movement, do you think of yourself as: by B1</t>
  </si>
  <si>
    <t>Active participant</t>
  </si>
  <si>
    <t>Sympathetic but not active</t>
  </si>
  <si>
    <t>Neutral</t>
  </si>
  <si>
    <t>Unsympathetic but not active</t>
  </si>
  <si>
    <t>Active opponent</t>
  </si>
  <si>
    <t>The effects of climate change are seriously exaggerated by B1</t>
  </si>
  <si>
    <t>We have gone too far in pushing equal rights in this country by B1</t>
  </si>
  <si>
    <t>The government interferes far too much in our everyday lives by B1</t>
  </si>
  <si>
    <t>The growing number of newcomers from other countries is a threat to traditional Canadian customs and values by B1</t>
  </si>
  <si>
    <t>Generally speaking, how strongly do you trust or distrust the following sources of information? Utility companies by B1</t>
  </si>
  <si>
    <t>55 +</t>
  </si>
  <si>
    <t>How to read the cross-tabs</t>
  </si>
  <si>
    <t>Q1. How much of a priority should programs to reduce energy use be for your city?</t>
  </si>
  <si>
    <t>Note : 
Weighted total: Number of respondents after weighting
Absolute total: Actual number of respondents interviewed
Colour flags compare each subgroup to its complementary group within the same banner.</t>
  </si>
  <si>
    <r>
      <t xml:space="preserve">Imagine your municipality is considering programs to help homeowners and building owners upgrade existing homes and buildings to </t>
    </r>
    <r>
      <rPr>
        <b/>
        <sz val="11"/>
        <color rgb="FF000000"/>
        <rFont val="Calibri"/>
        <family val="2"/>
      </rPr>
      <t>reduce energy</t>
    </r>
    <r>
      <rPr>
        <sz val="11"/>
        <color rgb="FF000000"/>
        <rFont val="Calibri"/>
        <family val="2"/>
      </rPr>
      <t xml:space="preserve"> use for heating and cooling. This could include supports or standards to ensure that building retrofits use the most energy-efficient technologies when updating insulation, replacing windows, or improving air sealing. </t>
    </r>
    <r>
      <rPr>
        <b/>
        <sz val="11"/>
        <color rgb="FF000000"/>
        <rFont val="Calibri"/>
        <family val="2"/>
      </rPr>
      <t>How much of a priority should this be for your city?</t>
    </r>
    <r>
      <rPr>
        <sz val="11"/>
        <color rgb="FF000000"/>
        <rFont val="Calibri"/>
        <family val="2"/>
      </rPr>
      <t xml:space="preserve"> by B1</t>
    </r>
  </si>
  <si>
    <r>
      <t xml:space="preserve">Imagine your municipality is considering programs to help homeowners and building owners upgrade existing homes and buildings by replacing natural gas, oil, or propane heating systems with </t>
    </r>
    <r>
      <rPr>
        <b/>
        <sz val="11"/>
        <color rgb="FF000000"/>
        <rFont val="Calibri"/>
        <family val="2"/>
      </rPr>
      <t>electric technologies</t>
    </r>
    <r>
      <rPr>
        <sz val="11"/>
        <color rgb="FF000000"/>
        <rFont val="Calibri"/>
        <family val="2"/>
      </rPr>
      <t xml:space="preserve"> such as heat pumps. This could include supports or standards to ensure that building retrofits use electric technologies such as heat pumps when updating heating and cooling systems. </t>
    </r>
    <r>
      <rPr>
        <b/>
        <sz val="11"/>
        <color rgb="FF000000"/>
        <rFont val="Calibri"/>
        <family val="2"/>
      </rPr>
      <t>How much of a priority should this be for your city?</t>
    </r>
    <r>
      <rPr>
        <sz val="11"/>
        <color rgb="FF000000"/>
        <rFont val="Calibri"/>
        <family val="2"/>
      </rPr>
      <t xml:space="preserve"> by B1</t>
    </r>
  </si>
  <si>
    <r>
      <t xml:space="preserve">If your municipality decided to move forward with programs to support upgrading homes and buildings to </t>
    </r>
    <r>
      <rPr>
        <b/>
        <sz val="11"/>
        <color rgb="FF000000"/>
        <rFont val="Calibri"/>
        <family val="2"/>
      </rPr>
      <t>use less energy</t>
    </r>
    <r>
      <rPr>
        <sz val="11"/>
        <color rgb="FF000000"/>
        <rFont val="Calibri"/>
        <family val="2"/>
      </rPr>
      <t xml:space="preserve"> for heating and cooling, </t>
    </r>
    <r>
      <rPr>
        <b/>
        <sz val="11"/>
        <color rgb="FF000000"/>
        <rFont val="Calibri"/>
        <family val="2"/>
      </rPr>
      <t>which approach do you prefer?</t>
    </r>
    <r>
      <rPr>
        <sz val="11"/>
        <color rgb="FF000000"/>
        <rFont val="Calibri"/>
        <family val="2"/>
      </rPr>
      <t xml:space="preserve"> by B1</t>
    </r>
  </si>
  <si>
    <r>
      <t>If your municipality decided to move forward with programs to support upgrading homes and buildings with</t>
    </r>
    <r>
      <rPr>
        <b/>
        <sz val="11"/>
        <color rgb="FF000000"/>
        <rFont val="Calibri"/>
        <family val="2"/>
      </rPr>
      <t xml:space="preserve"> electric technologies</t>
    </r>
    <r>
      <rPr>
        <sz val="11"/>
        <color rgb="FF000000"/>
        <rFont val="Calibri"/>
        <family val="2"/>
      </rPr>
      <t xml:space="preserve"> such as heat pumps, </t>
    </r>
    <r>
      <rPr>
        <b/>
        <sz val="11"/>
        <color rgb="FF000000"/>
        <rFont val="Calibri"/>
        <family val="2"/>
      </rPr>
      <t>which approach do you prefer?</t>
    </r>
    <r>
      <rPr>
        <sz val="11"/>
        <color rgb="FF000000"/>
        <rFont val="Calibri"/>
        <family val="2"/>
      </rPr>
      <t xml:space="preserve"> by B1</t>
    </r>
  </si>
  <si>
    <r>
      <t xml:space="preserve">Considering rising costs and other urgent pressures, </t>
    </r>
    <r>
      <rPr>
        <b/>
        <sz val="11"/>
        <color rgb="FF000000"/>
        <rFont val="Calibri"/>
        <family val="2"/>
      </rPr>
      <t>which of the following comes closest to your view</t>
    </r>
    <r>
      <rPr>
        <sz val="11"/>
        <color rgb="FF000000"/>
        <rFont val="Calibri"/>
        <family val="2"/>
      </rPr>
      <t xml:space="preserve"> about programs to support upgrading homes and buildings to </t>
    </r>
    <r>
      <rPr>
        <b/>
        <sz val="11"/>
        <color rgb="FF000000"/>
        <rFont val="Calibri"/>
        <family val="2"/>
      </rPr>
      <t>reduce energy use</t>
    </r>
    <r>
      <rPr>
        <sz val="11"/>
        <color rgb="FF000000"/>
        <rFont val="Calibri"/>
        <family val="2"/>
      </rPr>
      <t xml:space="preserve"> for heating and cooling? by B1</t>
    </r>
  </si>
  <si>
    <r>
      <t xml:space="preserve">Considering rising costs and other urgent pressures, </t>
    </r>
    <r>
      <rPr>
        <b/>
        <sz val="11"/>
        <color rgb="FF000000"/>
        <rFont val="Calibri"/>
        <family val="2"/>
      </rPr>
      <t>which of the following comes closest to your view</t>
    </r>
    <r>
      <rPr>
        <sz val="11"/>
        <color rgb="FF000000"/>
        <rFont val="Calibri"/>
        <family val="2"/>
      </rPr>
      <t xml:space="preserve"> about programs to support upgrading heating and cooling systems in homes and buildings with </t>
    </r>
    <r>
      <rPr>
        <b/>
        <sz val="11"/>
        <color rgb="FF000000"/>
        <rFont val="Calibri"/>
        <family val="2"/>
      </rPr>
      <t>electric technologies</t>
    </r>
    <r>
      <rPr>
        <sz val="11"/>
        <color rgb="FF000000"/>
        <rFont val="Calibri"/>
        <family val="2"/>
      </rPr>
      <t xml:space="preserve"> such as heat pumps? by B1</t>
    </r>
  </si>
  <si>
    <r>
      <t>Below are some concerns people raise about programs that encourage upgrades to homes and buildings to</t>
    </r>
    <r>
      <rPr>
        <b/>
        <sz val="11"/>
        <color rgb="FF000000"/>
        <rFont val="Calibri"/>
        <family val="2"/>
      </rPr>
      <t xml:space="preserve"> reduce energy use</t>
    </r>
    <r>
      <rPr>
        <sz val="11"/>
        <color rgb="FF000000"/>
        <rFont val="Calibri"/>
        <family val="2"/>
      </rPr>
      <t xml:space="preserve"> for heating and cooling. </t>
    </r>
    <r>
      <rPr>
        <b/>
        <sz val="11"/>
        <color rgb="FF000000"/>
        <rFont val="Calibri"/>
        <family val="2"/>
      </rPr>
      <t>Please select the three that are most compelling to you.</t>
    </r>
    <r>
      <rPr>
        <sz val="11"/>
        <color rgb="FF000000"/>
        <rFont val="Calibri"/>
        <family val="2"/>
      </rPr>
      <t xml:space="preserve"> If none apply, select “None of these”. (percentage selected) by B1</t>
    </r>
  </si>
  <si>
    <r>
      <t xml:space="preserve">Below are some concerns people raise about programs that encourage upgrades to homes and buildings using </t>
    </r>
    <r>
      <rPr>
        <b/>
        <sz val="11"/>
        <color rgb="FF000000"/>
        <rFont val="Calibri"/>
        <family val="2"/>
      </rPr>
      <t>electric technologies</t>
    </r>
    <r>
      <rPr>
        <sz val="11"/>
        <color rgb="FF000000"/>
        <rFont val="Calibri"/>
        <family val="2"/>
      </rPr>
      <t xml:space="preserve"> such as heat pumps.</t>
    </r>
    <r>
      <rPr>
        <b/>
        <sz val="11"/>
        <color rgb="FF000000"/>
        <rFont val="Calibri"/>
        <family val="2"/>
      </rPr>
      <t xml:space="preserve"> Please select the three that are most compelling to you.</t>
    </r>
    <r>
      <rPr>
        <sz val="11"/>
        <color rgb="FF000000"/>
        <rFont val="Calibri"/>
        <family val="2"/>
      </rPr>
      <t xml:space="preserve"> If none apply, select “None of these”. (percentage selected) by B1</t>
    </r>
  </si>
  <si>
    <r>
      <t xml:space="preserve">Below are some types of information people may want to know when forming an opinion about programs to support upgrading homes and buildings to </t>
    </r>
    <r>
      <rPr>
        <b/>
        <sz val="11"/>
        <color rgb="FF000000"/>
        <rFont val="Calibri"/>
        <family val="2"/>
      </rPr>
      <t>reduce energy use</t>
    </r>
    <r>
      <rPr>
        <sz val="11"/>
        <color rgb="FF000000"/>
        <rFont val="Calibri"/>
        <family val="2"/>
      </rPr>
      <t xml:space="preserve">. </t>
    </r>
    <r>
      <rPr>
        <b/>
        <sz val="11"/>
        <color rgb="FF000000"/>
        <rFont val="Calibri"/>
        <family val="2"/>
      </rPr>
      <t>Please select up to three that would be most important to you.</t>
    </r>
    <r>
      <rPr>
        <sz val="11"/>
        <color rgb="FF000000"/>
        <rFont val="Calibri"/>
        <family val="2"/>
      </rPr>
      <t xml:space="preserve"> If none apply, select “None of these”. (percentage selected) by B1</t>
    </r>
  </si>
  <si>
    <r>
      <t xml:space="preserve">Below are some types of information people may want to know when forming an opinion about programs to support upgrading homes and buildings with </t>
    </r>
    <r>
      <rPr>
        <b/>
        <sz val="11"/>
        <color rgb="FF000000"/>
        <rFont val="Calibri"/>
        <family val="2"/>
      </rPr>
      <t>electric technologies</t>
    </r>
    <r>
      <rPr>
        <sz val="11"/>
        <color rgb="FF000000"/>
        <rFont val="Calibri"/>
        <family val="2"/>
      </rPr>
      <t xml:space="preserve"> such as heat pumps. </t>
    </r>
    <r>
      <rPr>
        <b/>
        <sz val="11"/>
        <color rgb="FF000000"/>
        <rFont val="Calibri"/>
        <family val="2"/>
      </rPr>
      <t>Please select up to three that would be most important to you.</t>
    </r>
    <r>
      <rPr>
        <sz val="11"/>
        <color rgb="FF000000"/>
        <rFont val="Calibri"/>
        <family val="2"/>
      </rPr>
      <t xml:space="preserve"> If none apply, select “None of these”. (percentage selected) by B1</t>
    </r>
  </si>
  <si>
    <r>
      <t xml:space="preserve">Scientists say </t>
    </r>
    <r>
      <rPr>
        <b/>
        <sz val="11"/>
        <color rgb="FF000000"/>
        <rFont val="Calibri"/>
        <family val="2"/>
      </rPr>
      <t>climate change</t>
    </r>
    <r>
      <rPr>
        <sz val="11"/>
        <color rgb="FF000000"/>
        <rFont val="Calibri"/>
        <family val="2"/>
      </rPr>
      <t xml:space="preserv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t>
    </r>
    <r>
      <rPr>
        <b/>
        <sz val="11"/>
        <color rgb="FF000000"/>
        <rFont val="Calibri"/>
        <family val="2"/>
      </rPr>
      <t>How much of a priority should this plan be for your city?</t>
    </r>
    <r>
      <rPr>
        <sz val="11"/>
        <color rgb="FF000000"/>
        <rFont val="Calibri"/>
        <family val="2"/>
      </rPr>
      <t xml:space="preserve"> (climate change impacts; resilience / adapt / prepare combined) by B1</t>
    </r>
  </si>
  <si>
    <r>
      <t xml:space="preserve">Scientists say </t>
    </r>
    <r>
      <rPr>
        <b/>
        <sz val="11"/>
        <color rgb="FF000000"/>
        <rFont val="Calibri"/>
        <family val="2"/>
      </rPr>
      <t>extreme weather</t>
    </r>
    <r>
      <rPr>
        <sz val="11"/>
        <color rgb="FF000000"/>
        <rFont val="Calibri"/>
        <family val="2"/>
      </rPr>
      <t xml:space="preserv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t>
    </r>
    <r>
      <rPr>
        <b/>
        <sz val="11"/>
        <color rgb="FF000000"/>
        <rFont val="Calibri"/>
        <family val="2"/>
      </rPr>
      <t>How much of a priority should this plan be for your city?</t>
    </r>
    <r>
      <rPr>
        <sz val="11"/>
        <color rgb="FF000000"/>
        <rFont val="Calibri"/>
        <family val="2"/>
      </rPr>
      <t xml:space="preserve"> (extreme weather impacts; resilience / adapt / prepare combined) by B1</t>
    </r>
  </si>
  <si>
    <r>
      <t xml:space="preserve">Now imagine your municipality is considering a plan to invest in measures to protect residents and infrastructure from extreme weather. </t>
    </r>
    <r>
      <rPr>
        <b/>
        <sz val="11"/>
        <color rgb="FF000000"/>
        <rFont val="Calibri"/>
        <family val="2"/>
      </rPr>
      <t>Which statement comes closer to your view? [reduce future emergency response costs]</t>
    </r>
    <r>
      <rPr>
        <sz val="11"/>
        <color rgb="FF000000"/>
        <rFont val="Calibri"/>
        <family val="2"/>
      </rPr>
      <t xml:space="preserve"> by B1</t>
    </r>
  </si>
  <si>
    <r>
      <t xml:space="preserve">Now imagine your municipality is considering a plan to invest in measures to protect residents and infrastructure from extreme weather. </t>
    </r>
    <r>
      <rPr>
        <b/>
        <sz val="11"/>
        <color rgb="FF000000"/>
        <rFont val="Calibri"/>
        <family val="2"/>
      </rPr>
      <t>Which statement comes closer to your view? [better protect residents from flooding, extreme heat, wildfire smoke, and water shortages]</t>
    </r>
    <r>
      <rPr>
        <sz val="11"/>
        <color rgb="FF000000"/>
        <rFont val="Calibri"/>
        <family val="2"/>
      </rPr>
      <t xml:space="preserve"> by B1</t>
    </r>
  </si>
  <si>
    <r>
      <t xml:space="preserve">Below are some concerns people sometimes raise about plans to prepare communities for more frequent and severe extreme weather. </t>
    </r>
    <r>
      <rPr>
        <b/>
        <sz val="11"/>
        <color rgb="FF000000"/>
        <rFont val="Calibri"/>
        <family val="2"/>
      </rPr>
      <t>Please select the three that are MOST compelling to you.</t>
    </r>
    <r>
      <rPr>
        <sz val="11"/>
        <color rgb="FF000000"/>
        <rFont val="Calibri"/>
        <family val="2"/>
      </rPr>
      <t xml:space="preserve"> If none apply, select “None of the above”. (percentage selected) by B1</t>
    </r>
  </si>
  <si>
    <r>
      <t>Below are some types of information people may want to know when forming an opinion about programs to prepare the community for more frequent and severe extreme weather.</t>
    </r>
    <r>
      <rPr>
        <b/>
        <sz val="11"/>
        <color rgb="FF000000"/>
        <rFont val="Calibri"/>
        <family val="2"/>
      </rPr>
      <t xml:space="preserve"> Please select up to three that would be MOST important to you</t>
    </r>
    <r>
      <rPr>
        <sz val="11"/>
        <color rgb="FF000000"/>
        <rFont val="Calibri"/>
        <family val="2"/>
      </rPr>
      <t>. If none apply, select “None of these”. (percentage selected) by B1</t>
    </r>
  </si>
  <si>
    <t>True/False: Climate change impacts are directly contributing to higher costs for households in Canada. by B1</t>
  </si>
  <si>
    <t>True/False: In many cases, it’s cheaper to invest now than to pay for the impacts of climate change later. by B1</t>
  </si>
  <si>
    <t>Agree/Disagree: I know what steps I could take to reduce my household’s energy use. by B1</t>
  </si>
  <si>
    <t>Agree/Disagree: I know where to go for information or support to prepare my home for extreme weather. by B1</t>
  </si>
  <si>
    <t>Agree/Disagree: I feel confident the actions I take meaningfully reduce my vulnerability to extreme weather impacts. by B1</t>
  </si>
  <si>
    <t>Agree/Disagree: I feel confident the actions I take meaningfully reduce my energy use. by B1</t>
  </si>
  <si>
    <t>Trust/Distrust: Generally speaking, how strongly do you trust or distrust the following sources of information? Conventional news media (newspaper, television, radio) by B1</t>
  </si>
  <si>
    <t>Trust/Distrust: Generally speaking, how strongly do you trust or distrust the following sources of information? Social media platforms by B1</t>
  </si>
  <si>
    <t>Trust/Distrust: Generally speaking, how strongly do you trust or distrust the following sources of information? Your local government by B1</t>
  </si>
  <si>
    <t>Trust/Distrust: Generally speaking, how strongly do you trust or distrust the following sources of information? Local firefighters by B1</t>
  </si>
  <si>
    <t>Trust/Distrust: Generally speaking, how strongly do you trust or distrust the following sources of information? Scientists by B1</t>
  </si>
  <si>
    <t>Trust/Distrust: Generally speaking, how strongly do you trust or distrust the following sources of information? Environmental groups by B1</t>
  </si>
  <si>
    <t>Trust/Distrust: Generally speaking, how strongly do you trust or distrust the following sources of information? Friends and family by B1</t>
  </si>
  <si>
    <t>Trust/Distrust: Generally speaking, how strongly do you trust or distrust the following sources of information? BC Hydro by B1</t>
  </si>
  <si>
    <t>Trust/Distrust: Generally speaking, how strongly do you trust or distrust the following sources of information? Fortis by B1</t>
  </si>
  <si>
    <t>In the past 10 years, have you personally experienced any of the following while living in your home? (Percentage selected) by B1</t>
  </si>
  <si>
    <t>Agree/Disagree: The effects of climate change are seriously exaggerated by B1</t>
  </si>
  <si>
    <t>Agree/Disagree: We have gone too far in pushing equal rights in this country by B1</t>
  </si>
  <si>
    <t>Agree/Disagree: The government interferes far too much in our everyday lives by B1</t>
  </si>
  <si>
    <t>Agree/Disagree: The growing number of newcomers from other countries is a threat to traditional Canadian customs and values by B1</t>
  </si>
  <si>
    <t>Power outages / tornados or severe wind</t>
  </si>
  <si>
    <r>
      <t xml:space="preserve">Imagine your municipality is considering programs to help homeowners and building owners upgrade existing homes and buildings to </t>
    </r>
    <r>
      <rPr>
        <b/>
        <sz val="11"/>
        <color rgb="FF000000"/>
        <rFont val="Calibri"/>
        <family val="2"/>
      </rPr>
      <t>reduce energy use</t>
    </r>
    <r>
      <rPr>
        <sz val="11"/>
        <color rgb="FF000000"/>
        <rFont val="Calibri"/>
        <family val="2"/>
      </rPr>
      <t xml:space="preserve"> for heating and cooling. This could include supports or standards to ensure that building retrofits use the most energy-efficient technologies when updating insulation, replacing windows, or improving air sealing. </t>
    </r>
    <r>
      <rPr>
        <b/>
        <sz val="11"/>
        <color rgb="FF000000"/>
        <rFont val="Calibri"/>
        <family val="2"/>
      </rPr>
      <t>How much of a priority should this be for your city?</t>
    </r>
    <r>
      <rPr>
        <sz val="11"/>
        <color rgb="FF000000"/>
        <rFont val="Calibri"/>
        <family val="2"/>
      </rPr>
      <t xml:space="preserve"> by B1</t>
    </r>
  </si>
  <si>
    <t xml:space="preserve"> HIGH/TOP PRIORITY</t>
  </si>
  <si>
    <t xml:space="preserve"> MEDIUM/LOW/NOT A PRIORITY</t>
  </si>
  <si>
    <t xml:space="preserve"> TRUE</t>
  </si>
  <si>
    <t xml:space="preserve"> NOT TRUE</t>
  </si>
  <si>
    <t xml:space="preserve"> AGREE</t>
  </si>
  <si>
    <t xml:space="preserve"> DISAGREE</t>
  </si>
  <si>
    <t xml:space="preserve"> TRUST</t>
  </si>
  <si>
    <t xml:space="preserve"> DISTRUST</t>
  </si>
  <si>
    <r>
      <t xml:space="preserve">Imagine your municipality is considering programs to help homeowners and building owners upgrade existing homes and buildings by replacing natural gas, oil, or propane heating systems with </t>
    </r>
    <r>
      <rPr>
        <b/>
        <sz val="11"/>
        <color rgb="FF000000"/>
        <rFont val="Calibri"/>
        <family val="2"/>
      </rPr>
      <t>electric technologies</t>
    </r>
    <r>
      <rPr>
        <sz val="11"/>
        <color rgb="FF000000"/>
        <rFont val="Calibri"/>
        <family val="2"/>
      </rPr>
      <t xml:space="preserve"> such as heat pumps. This could include supports or standards to ensure that building retrofits use electric technologies such as heat pumps when updating heating and cooling systems.</t>
    </r>
    <r>
      <rPr>
        <b/>
        <sz val="11"/>
        <color rgb="FF000000"/>
        <rFont val="Calibri"/>
        <family val="2"/>
      </rPr>
      <t xml:space="preserve"> How much of a priority should this be for your city?</t>
    </r>
    <r>
      <rPr>
        <sz val="11"/>
        <color rgb="FF000000"/>
        <rFont val="Calibri"/>
        <family val="2"/>
      </rPr>
      <t xml:space="preserve"> by B1</t>
    </r>
  </si>
  <si>
    <r>
      <t xml:space="preserve">If your municipality decided to move forward with programs to support upgrading homes and buildings with </t>
    </r>
    <r>
      <rPr>
        <b/>
        <sz val="11"/>
        <color rgb="FF000000"/>
        <rFont val="Calibri"/>
        <family val="2"/>
      </rPr>
      <t>electric technologies</t>
    </r>
    <r>
      <rPr>
        <sz val="11"/>
        <color rgb="FF000000"/>
        <rFont val="Calibri"/>
        <family val="2"/>
      </rPr>
      <t xml:space="preserve"> such as heat pumps, </t>
    </r>
    <r>
      <rPr>
        <b/>
        <sz val="11"/>
        <color rgb="FF000000"/>
        <rFont val="Calibri"/>
        <family val="2"/>
      </rPr>
      <t>which approach do you prefer?</t>
    </r>
    <r>
      <rPr>
        <sz val="11"/>
        <color rgb="FF000000"/>
        <rFont val="Calibri"/>
        <family val="2"/>
      </rPr>
      <t xml:space="preserve"> by B1</t>
    </r>
  </si>
  <si>
    <r>
      <t xml:space="preserve">Considering rising costs and other urgent pressures, </t>
    </r>
    <r>
      <rPr>
        <b/>
        <sz val="11"/>
        <color rgb="FF000000"/>
        <rFont val="Calibri"/>
        <family val="2"/>
      </rPr>
      <t>which of the following comes closest to your view</t>
    </r>
    <r>
      <rPr>
        <sz val="11"/>
        <color rgb="FF000000"/>
        <rFont val="Calibri"/>
        <family val="2"/>
      </rPr>
      <t xml:space="preserve"> about programs to support upgrading homes and buildings to </t>
    </r>
    <r>
      <rPr>
        <b/>
        <sz val="11"/>
        <color rgb="FF000000"/>
        <rFont val="Calibri"/>
        <family val="2"/>
      </rPr>
      <t>reduce energy</t>
    </r>
    <r>
      <rPr>
        <sz val="11"/>
        <color rgb="FF000000"/>
        <rFont val="Calibri"/>
        <family val="2"/>
      </rPr>
      <t xml:space="preserve"> use for heating and cooling? by B1</t>
    </r>
  </si>
  <si>
    <r>
      <t>Considering rising costs and other urgent pressures</t>
    </r>
    <r>
      <rPr>
        <b/>
        <sz val="11"/>
        <color rgb="FF000000"/>
        <rFont val="Calibri"/>
        <family val="2"/>
      </rPr>
      <t>, which of the following comes closest to your view</t>
    </r>
    <r>
      <rPr>
        <sz val="11"/>
        <color rgb="FF000000"/>
        <rFont val="Calibri"/>
        <family val="2"/>
      </rPr>
      <t xml:space="preserve"> about programs to support upgrading heating and cooling systems in homes and buildings with</t>
    </r>
    <r>
      <rPr>
        <b/>
        <sz val="11"/>
        <color rgb="FF000000"/>
        <rFont val="Calibri"/>
        <family val="2"/>
      </rPr>
      <t xml:space="preserve"> electric technologies</t>
    </r>
    <r>
      <rPr>
        <sz val="11"/>
        <color rgb="FF000000"/>
        <rFont val="Calibri"/>
        <family val="2"/>
      </rPr>
      <t xml:space="preserve"> such as heat pumps? by B1</t>
    </r>
  </si>
  <si>
    <r>
      <t xml:space="preserve">Below are some concerns people raise about programs that encourage upgrades to homes and buildings to </t>
    </r>
    <r>
      <rPr>
        <b/>
        <sz val="11"/>
        <color rgb="FF000000"/>
        <rFont val="Calibri"/>
        <family val="2"/>
      </rPr>
      <t>reduce energy use</t>
    </r>
    <r>
      <rPr>
        <sz val="11"/>
        <color rgb="FF000000"/>
        <rFont val="Calibri"/>
        <family val="2"/>
      </rPr>
      <t xml:space="preserve"> for heating and cooling. </t>
    </r>
    <r>
      <rPr>
        <b/>
        <sz val="11"/>
        <color rgb="FF000000"/>
        <rFont val="Calibri"/>
        <family val="2"/>
      </rPr>
      <t>Please select the three that are most compelling to you.</t>
    </r>
    <r>
      <rPr>
        <sz val="11"/>
        <color rgb="FF000000"/>
        <rFont val="Calibri"/>
        <family val="2"/>
      </rPr>
      <t xml:space="preserve"> If none apply, select “None of these”. (percentage selected) by B1</t>
    </r>
  </si>
  <si>
    <r>
      <t>Below are some concerns people raise about programs that encourage upgrades to homes and buildings using</t>
    </r>
    <r>
      <rPr>
        <b/>
        <sz val="11"/>
        <color rgb="FF000000"/>
        <rFont val="Calibri"/>
        <family val="2"/>
      </rPr>
      <t xml:space="preserve"> electric technologies</t>
    </r>
    <r>
      <rPr>
        <sz val="11"/>
        <color rgb="FF000000"/>
        <rFont val="Calibri"/>
        <family val="2"/>
      </rPr>
      <t xml:space="preserve"> such as heat pumps.</t>
    </r>
    <r>
      <rPr>
        <b/>
        <sz val="11"/>
        <color rgb="FF000000"/>
        <rFont val="Calibri"/>
        <family val="2"/>
      </rPr>
      <t xml:space="preserve"> Please select the three that are most compelling to you.</t>
    </r>
    <r>
      <rPr>
        <sz val="11"/>
        <color rgb="FF000000"/>
        <rFont val="Calibri"/>
        <family val="2"/>
      </rPr>
      <t xml:space="preserve"> If none apply, select “None of these”. (percentage selected) by B1</t>
    </r>
  </si>
  <si>
    <r>
      <t xml:space="preserve">Scientists say </t>
    </r>
    <r>
      <rPr>
        <b/>
        <sz val="11"/>
        <color rgb="FF000000"/>
        <rFont val="Calibri"/>
        <family val="2"/>
      </rPr>
      <t>climate change</t>
    </r>
    <r>
      <rPr>
        <sz val="11"/>
        <color rgb="FF000000"/>
        <rFont val="Calibri"/>
        <family val="2"/>
      </rPr>
      <t xml:space="preserv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t>
    </r>
    <r>
      <rPr>
        <b/>
        <sz val="11"/>
        <color rgb="FF000000"/>
        <rFont val="Calibri"/>
        <family val="2"/>
      </rPr>
      <t xml:space="preserve"> How much of a priority should this plan be for your city? </t>
    </r>
    <r>
      <rPr>
        <sz val="11"/>
        <color rgb="FF000000"/>
        <rFont val="Calibri"/>
        <family val="2"/>
      </rPr>
      <t>(climate change impacts; resilience / adapt / prepare combined) by B1</t>
    </r>
  </si>
  <si>
    <r>
      <t xml:space="preserve">Scientists say </t>
    </r>
    <r>
      <rPr>
        <b/>
        <sz val="11"/>
        <color rgb="FF000000"/>
        <rFont val="Calibri"/>
        <family val="2"/>
      </rPr>
      <t>extreme weather</t>
    </r>
    <r>
      <rPr>
        <sz val="11"/>
        <color rgb="FF000000"/>
        <rFont val="Calibri"/>
        <family val="2"/>
      </rPr>
      <t xml:space="preserv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t>
    </r>
    <r>
      <rPr>
        <b/>
        <sz val="11"/>
        <color rgb="FF000000"/>
        <rFont val="Calibri"/>
        <family val="2"/>
      </rPr>
      <t xml:space="preserve"> How much of a priority should this plan be for your city?</t>
    </r>
    <r>
      <rPr>
        <sz val="11"/>
        <color rgb="FF000000"/>
        <rFont val="Calibri"/>
        <family val="2"/>
      </rPr>
      <t xml:space="preserve"> (extreme weather impacts; resilience / adapt / prepare combined) by B1</t>
    </r>
  </si>
  <si>
    <r>
      <t xml:space="preserve">Now imagine your municipality is considering a plan to invest in measures to protect residents and infrastructure from extreme weather? </t>
    </r>
    <r>
      <rPr>
        <b/>
        <sz val="11"/>
        <color rgb="FF000000"/>
        <rFont val="Calibri"/>
        <family val="2"/>
      </rPr>
      <t xml:space="preserve">Which statement comes closer to your view? [reduce future emergency response costs] </t>
    </r>
    <r>
      <rPr>
        <sz val="11"/>
        <color rgb="FF000000"/>
        <rFont val="Calibri"/>
        <family val="2"/>
      </rPr>
      <t>by B1</t>
    </r>
  </si>
  <si>
    <r>
      <t>Below are some concerns people sometimes raise about plans to prepare communities for more frequent and severe extreme weather.</t>
    </r>
    <r>
      <rPr>
        <b/>
        <sz val="11"/>
        <color rgb="FF000000"/>
        <rFont val="Calibri"/>
        <family val="2"/>
      </rPr>
      <t xml:space="preserve"> Please select the three that are MOST compelling to you.</t>
    </r>
    <r>
      <rPr>
        <sz val="11"/>
        <color rgb="FF000000"/>
        <rFont val="Calibri"/>
        <family val="2"/>
      </rPr>
      <t xml:space="preserve"> If none apply, select “None of the above”. (percentage selected) by B1</t>
    </r>
  </si>
  <si>
    <r>
      <t>Below are some types of information people may want to know when forming an opinion about programs to prepare the community for more frequent and severe extreme weather.</t>
    </r>
    <r>
      <rPr>
        <b/>
        <sz val="11"/>
        <color rgb="FF000000"/>
        <rFont val="Calibri"/>
        <family val="2"/>
      </rPr>
      <t xml:space="preserve"> Please select up to three that would be MOST important to you.</t>
    </r>
    <r>
      <rPr>
        <sz val="11"/>
        <color rgb="FF000000"/>
        <rFont val="Calibri"/>
        <family val="2"/>
      </rPr>
      <t xml:space="preserve"> If none apply, select “None of these”. (percentage selected) by B1</t>
    </r>
  </si>
  <si>
    <t>Trust/Distrust: Generally speaking, how strongly do you trust or distrust the following sources of information? Utility companies by B1</t>
  </si>
  <si>
    <r>
      <t xml:space="preserve">The cross-tabs in this document present weighted results for each question in the survey.
Results are broken out by key banners (e.g. Segments, home owner status, etc.).
The data presented in here provide the most detailed version of the survey results, and include “Not sure / prefer not to say” responses where applicable. As a result, percentages may differ slightly from the Clean Cities Phase 3 results deck, where these responses were generally excluded to simplify the visual presentation of results. In addition, MaxDiff results are not included in these cross-tabs because they are reported as relative preference scores rather than simple response percentages. For all MaxDiff results, please refer to the presentation deck.
</t>
    </r>
    <r>
      <rPr>
        <b/>
        <sz val="10"/>
        <color rgb="FF00B050"/>
        <rFont val="Montserrat"/>
      </rPr>
      <t>Green</t>
    </r>
    <r>
      <rPr>
        <sz val="10"/>
        <color theme="1"/>
        <rFont val="Montserrat"/>
      </rPr>
      <t xml:space="preserve"> and </t>
    </r>
    <r>
      <rPr>
        <b/>
        <sz val="10"/>
        <color rgb="FFFF0000"/>
        <rFont val="Montserrat"/>
      </rPr>
      <t>red</t>
    </r>
    <r>
      <rPr>
        <sz val="10"/>
        <color theme="1"/>
        <rFont val="Montserrat"/>
      </rPr>
      <t xml:space="preserve"> values identify statistically significant differences within a banner. Each subgroup is compared with the rest of the respondents in that same banner. For example, Progressive Activists are compared to all respondents who are not Progressive Activists, while respondents aged 55+ are compared to all respondents under the age of 55. Green indicates that the subgroup value in that particular cell is significantly higher than the corresponding percentage for the comparison group; red indicates that the sub-group percentage is significantly lower.
To help with interpretation, consider the following example: 38% of respondents living in British Columbia rated programs to reduce energy use as a high or a top priority. This result varies substantially by segment: Percentages are in green for Progressive Activists (</t>
    </r>
    <r>
      <rPr>
        <b/>
        <sz val="10"/>
        <color rgb="FF00B050"/>
        <rFont val="Montserrat"/>
      </rPr>
      <t>56%</t>
    </r>
    <r>
      <rPr>
        <sz val="10"/>
        <color theme="1"/>
        <rFont val="Montserrat"/>
      </rPr>
      <t>) and Civic Nationals (</t>
    </r>
    <r>
      <rPr>
        <b/>
        <sz val="10"/>
        <color rgb="FF00B050"/>
        <rFont val="Montserrat"/>
      </rPr>
      <t>63%</t>
    </r>
    <r>
      <rPr>
        <sz val="10"/>
        <color theme="1"/>
        <rFont val="Montserrat"/>
      </rPr>
      <t>), indicating that relative to other groups, these percentages are significantly higher. Meanwhile, the Disengaged Middle (</t>
    </r>
    <r>
      <rPr>
        <b/>
        <sz val="10"/>
        <color rgb="FFFF0000"/>
        <rFont val="Montserrat"/>
      </rPr>
      <t>27%</t>
    </r>
    <r>
      <rPr>
        <sz val="10"/>
        <color theme="1"/>
        <rFont val="Montserrat"/>
      </rPr>
      <t>) and Populist Conservatives (</t>
    </r>
    <r>
      <rPr>
        <b/>
        <sz val="10"/>
        <color rgb="FFFF0000"/>
        <rFont val="Montserrat"/>
      </rPr>
      <t>8%</t>
    </r>
    <r>
      <rPr>
        <sz val="10"/>
        <color theme="1"/>
        <rFont val="Montserrat"/>
      </rPr>
      <t>) are significantly less likely to rate programs to reduce energy use for heating and cooling in buildings as being a high or a top priority for them, as indicated by the red fonts for these percentages. By contrast, the age differences are much smaller, with 38% of 18-34 year olds, 38% of 35-54 year olds, and 39% of those aged 55+ selecting high/top priority. Note that the percentages for the age category are all the same black font, indicating these differences are not statistically significant.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</si>
</sst>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u/>
      <sz val="10"/>
      <color rgb="FF0563C1"/>
      <name val="Calibri"/>
      <family val="2"/>
    </font>
    <font>
      <b/>
      <sz val="11"/>
      <color rgb="FF000000"/>
      <name val="Calibri"/>
      <family val="2"/>
    </font>
    <font>
      <b/>
      <sz val="11"/>
      <name val="Calibri"/>
      <family val="2"/>
    </font>
    <font>
      <b/>
      <sz val="11"/>
      <name val="Calibri"/>
      <family val="2"/>
    </font>
    <font>
      <sz val="11"/>
      <color rgb="FF000000"/>
      <name val="Calibri"/>
      <family val="2"/>
    </font>
    <font>
      <b/>
      <sz val="11"/>
      <color rgb="FF008000"/>
      <name val="Calibri"/>
      <family val="2"/>
    </font>
    <font>
      <b/>
      <sz val="11"/>
      <color rgb="FFC00000"/>
      <name val="Calibri"/>
      <family val="2"/>
    </font>
    <font>
      <b/>
      <sz val="14"/>
      <name val="Calibri"/>
      <family val="2"/>
    </font>
    <font>
      <b/>
      <sz val="14"/>
      <color theme="1"/>
      <name val="Montserrat"/>
    </font>
    <font>
      <sz val="10"/>
      <color theme="1"/>
      <name val="Montserrat"/>
    </font>
    <font>
      <sz val="10"/>
      <name val="Arial"/>
      <family val="2"/>
    </font>
    <font>
      <sz val="11"/>
      <color theme="1"/>
      <name val="Arial"/>
      <family val="2"/>
    </font>
    <font>
      <b/>
      <sz val="11"/>
      <color theme="0"/>
      <name val="Cambria"/>
      <family val="2"/>
      <scheme val="major"/>
    </font>
    <font>
      <sz val="10"/>
      <color theme="1"/>
      <name val="Arial"/>
      <family val="2"/>
    </font>
    <font>
      <sz val="8"/>
      <color theme="1"/>
      <name val="Arial"/>
      <family val="2"/>
    </font>
    <font>
      <i/>
      <sz val="10"/>
      <color rgb="FF000000"/>
      <name val="Calibri"/>
      <family val="2"/>
    </font>
    <font>
      <sz val="10"/>
      <color rgb="FF000000"/>
      <name val="Calibri"/>
      <family val="2"/>
    </font>
    <font>
      <sz val="1"/>
      <color rgb="FFFFFFFF"/>
      <name val="Calibri"/>
      <family val="2"/>
    </font>
    <font>
      <sz val="11"/>
      <color theme="1"/>
      <name val="Calibri"/>
      <family val="2"/>
      <scheme val="minor"/>
    </font>
    <font>
      <b/>
      <sz val="10"/>
      <color rgb="FF00B050"/>
      <name val="Montserrat"/>
    </font>
    <font>
      <b/>
      <sz val="10"/>
      <color rgb="FFFF0000"/>
      <name val="Montserrat"/>
    </font>
    <font>
      <b/>
      <sz val="10"/>
      <color theme="0"/>
      <name val="Cambria"/>
      <family val="2"/>
      <scheme val="major"/>
    </font>
  </fonts>
  <fills count="8">
    <fill>
      <patternFill patternType="none"/>
    </fill>
    <fill>
      <patternFill patternType="gray125"/>
    </fill>
    <fill>
      <patternFill patternType="solid">
        <fgColor rgb="FFD9D9D9"/>
      </patternFill>
    </fill>
    <fill>
      <patternFill patternType="solid">
        <fgColor rgb="FFF0F8FF"/>
      </patternFill>
    </fill>
    <fill>
      <patternFill patternType="solid">
        <fgColor rgb="FFFFFFFF"/>
      </patternFill>
    </fill>
    <fill>
      <patternFill patternType="solid">
        <fgColor rgb="FFF2F2F2"/>
      </patternFill>
    </fill>
    <fill>
      <patternFill patternType="solid">
        <fgColor rgb="FF0CC49A"/>
        <bgColor indexed="64"/>
      </patternFill>
    </fill>
    <fill>
      <patternFill patternType="solid">
        <fgColor theme="0"/>
        <bgColor indexed="64"/>
      </patternFill>
    </fill>
  </fills>
  <borders count="18">
    <border>
      <left/>
      <right/>
      <top/>
      <bottom/>
      <diagonal/>
    </border>
    <border>
      <left style="hair">
        <color rgb="FFD9E2E2"/>
      </left>
      <right style="hair">
        <color rgb="FFD9E2E2"/>
      </right>
      <top style="hair">
        <color rgb="FFD9E2E2"/>
      </top>
      <bottom style="hair">
        <color rgb="FFD9E2E2"/>
      </bottom>
      <diagonal/>
    </border>
    <border>
      <left/>
      <right/>
      <top style="hair">
        <color rgb="FFD9E2E2"/>
      </top>
      <bottom style="hair">
        <color rgb="FFD9E2E2"/>
      </bottom>
      <diagonal/>
    </border>
    <border>
      <left/>
      <right style="hair">
        <color rgb="FFD9E2E2"/>
      </right>
      <top style="hair">
        <color rgb="FFD9E2E2"/>
      </top>
      <bottom style="hair">
        <color rgb="FFD9E2E2"/>
      </bottom>
      <diagonal/>
    </border>
    <border>
      <left style="thin">
        <color theme="0"/>
      </left>
      <right style="thin">
        <color theme="0"/>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theme="0"/>
      </left>
      <right style="thin">
        <color theme="0"/>
      </right>
      <top/>
      <bottom style="thin">
        <color theme="0"/>
      </bottom>
      <diagonal/>
    </border>
    <border>
      <left/>
      <right/>
      <top/>
      <bottom/>
      <diagonal/>
    </border>
  </borders>
  <cellStyleXfs count="3">
    <xf numFmtId="0" fontId="0" fillId="0" borderId="0"/>
    <xf numFmtId="0" fontId="11" fillId="0" borderId="17"/>
    <xf numFmtId="0" fontId="19" fillId="0" borderId="17"/>
  </cellStyleXfs>
  <cellXfs count="73">
    <xf numFmtId="0" fontId="0" fillId="0" borderId="0" xfId="0"/>
    <xf numFmtId="0" fontId="1" fillId="0" borderId="0" xfId="0" applyFont="1"/>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1" fontId="2" fillId="3" borderId="1" xfId="0" applyNumberFormat="1" applyFont="1" applyFill="1" applyBorder="1" applyAlignment="1">
      <alignment horizontal="center" vertical="center" wrapText="1"/>
    </xf>
    <xf numFmtId="1" fontId="5" fillId="3" borderId="1" xfId="0" applyNumberFormat="1" applyFont="1" applyFill="1" applyBorder="1" applyAlignment="1">
      <alignment horizontal="center" vertical="center" wrapText="1"/>
    </xf>
    <xf numFmtId="1" fontId="5" fillId="4" borderId="1" xfId="0" applyNumberFormat="1" applyFont="1" applyFill="1" applyBorder="1" applyAlignment="1">
      <alignment horizontal="center" vertical="center" wrapText="1"/>
    </xf>
    <xf numFmtId="9" fontId="2" fillId="3" borderId="1" xfId="0" applyNumberFormat="1" applyFont="1" applyFill="1" applyBorder="1" applyAlignment="1">
      <alignment horizontal="center" vertical="center" wrapText="1"/>
    </xf>
    <xf numFmtId="9" fontId="6" fillId="3" borderId="1" xfId="0" applyNumberFormat="1" applyFont="1" applyFill="1" applyBorder="1" applyAlignment="1">
      <alignment horizontal="center" vertical="center" wrapText="1"/>
    </xf>
    <xf numFmtId="9" fontId="5" fillId="3" borderId="1" xfId="0" applyNumberFormat="1" applyFont="1" applyFill="1" applyBorder="1" applyAlignment="1">
      <alignment horizontal="center" vertical="center" wrapText="1"/>
    </xf>
    <xf numFmtId="9" fontId="7" fillId="3" borderId="1" xfId="0" applyNumberFormat="1" applyFont="1" applyFill="1" applyBorder="1" applyAlignment="1">
      <alignment horizontal="center" vertical="center" wrapText="1"/>
    </xf>
    <xf numFmtId="9" fontId="5" fillId="4" borderId="1" xfId="0" applyNumberFormat="1" applyFont="1" applyFill="1" applyBorder="1" applyAlignment="1">
      <alignment horizontal="center" vertical="center" wrapText="1"/>
    </xf>
    <xf numFmtId="9" fontId="7" fillId="4" borderId="1" xfId="0" applyNumberFormat="1" applyFont="1" applyFill="1" applyBorder="1" applyAlignment="1">
      <alignment horizontal="center" vertical="center" wrapText="1"/>
    </xf>
    <xf numFmtId="9" fontId="6" fillId="4" borderId="1" xfId="0" applyNumberFormat="1" applyFont="1" applyFill="1" applyBorder="1" applyAlignment="1">
      <alignment horizontal="center" vertical="center" wrapText="1"/>
    </xf>
    <xf numFmtId="0" fontId="2" fillId="2" borderId="1" xfId="0" applyFont="1" applyFill="1" applyBorder="1" applyAlignment="1">
      <alignment horizontal="left" vertical="center"/>
    </xf>
    <xf numFmtId="0" fontId="2" fillId="5" borderId="1" xfId="0" applyFont="1" applyFill="1" applyBorder="1" applyAlignment="1">
      <alignment horizontal="left" vertical="center"/>
    </xf>
    <xf numFmtId="0" fontId="4" fillId="2" borderId="1" xfId="0" applyFont="1" applyFill="1" applyBorder="1" applyAlignment="1">
      <alignment horizontal="left" vertical="center"/>
    </xf>
    <xf numFmtId="0" fontId="4" fillId="5" borderId="1" xfId="0" applyFont="1" applyFill="1" applyBorder="1" applyAlignment="1">
      <alignment horizontal="left" vertical="center"/>
    </xf>
    <xf numFmtId="0" fontId="0" fillId="0" borderId="1" xfId="0" applyBorder="1"/>
    <xf numFmtId="0" fontId="5" fillId="0" borderId="1" xfId="0" applyFont="1" applyBorder="1" applyAlignment="1">
      <alignment horizontal="left" vertical="top" wrapText="1"/>
    </xf>
    <xf numFmtId="0" fontId="17" fillId="0" borderId="1" xfId="0" applyFont="1" applyBorder="1"/>
    <xf numFmtId="0" fontId="1" fillId="0" borderId="1" xfId="0" applyFont="1" applyBorder="1"/>
    <xf numFmtId="1"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1" fontId="5" fillId="4" borderId="1" xfId="0" applyNumberFormat="1" applyFont="1" applyFill="1" applyBorder="1" applyAlignment="1">
      <alignment horizontal="center" vertical="center"/>
    </xf>
    <xf numFmtId="1" fontId="5" fillId="3" borderId="1" xfId="0" applyNumberFormat="1" applyFont="1" applyFill="1" applyBorder="1" applyAlignment="1">
      <alignment horizontal="center" vertical="center"/>
    </xf>
    <xf numFmtId="9" fontId="5" fillId="3" borderId="1" xfId="0" applyNumberFormat="1" applyFont="1" applyFill="1" applyBorder="1" applyAlignment="1">
      <alignment horizontal="center" vertical="center"/>
    </xf>
    <xf numFmtId="9" fontId="5" fillId="4" borderId="1" xfId="0" applyNumberFormat="1" applyFont="1" applyFill="1" applyBorder="1" applyAlignment="1">
      <alignment horizontal="center" vertical="center"/>
    </xf>
    <xf numFmtId="9" fontId="6" fillId="3" borderId="1" xfId="0" applyNumberFormat="1" applyFont="1" applyFill="1" applyBorder="1" applyAlignment="1">
      <alignment horizontal="center" vertical="center"/>
    </xf>
    <xf numFmtId="9" fontId="7" fillId="3" borderId="1" xfId="0" applyNumberFormat="1" applyFont="1" applyFill="1" applyBorder="1" applyAlignment="1">
      <alignment horizontal="center" vertical="center"/>
    </xf>
    <xf numFmtId="9" fontId="6" fillId="4" borderId="1" xfId="0" applyNumberFormat="1" applyFont="1" applyFill="1" applyBorder="1" applyAlignment="1">
      <alignment horizontal="center" vertical="center"/>
    </xf>
    <xf numFmtId="9" fontId="7" fillId="4" borderId="1" xfId="0" applyNumberFormat="1" applyFont="1" applyFill="1" applyBorder="1" applyAlignment="1">
      <alignment horizontal="center" vertical="center"/>
    </xf>
    <xf numFmtId="0" fontId="16" fillId="0" borderId="1" xfId="0" applyFont="1" applyBorder="1" applyAlignment="1">
      <alignment horizontal="left" vertical="top" wrapText="1"/>
    </xf>
    <xf numFmtId="0" fontId="18" fillId="0" borderId="1" xfId="0" applyFont="1" applyBorder="1" applyAlignment="1">
      <alignment horizontal="left" vertical="top"/>
    </xf>
    <xf numFmtId="0" fontId="12" fillId="0" borderId="4" xfId="1" applyFont="1" applyBorder="1"/>
    <xf numFmtId="0" fontId="12" fillId="0" borderId="7" xfId="1" applyFont="1" applyBorder="1"/>
    <xf numFmtId="0" fontId="12" fillId="0" borderId="8" xfId="1" applyFont="1" applyBorder="1"/>
    <xf numFmtId="0" fontId="14" fillId="0" borderId="6" xfId="1" applyFont="1" applyBorder="1" applyAlignment="1">
      <alignment vertical="center" wrapText="1"/>
    </xf>
    <xf numFmtId="0" fontId="13" fillId="6" borderId="9" xfId="1" applyFont="1" applyFill="1" applyBorder="1" applyAlignment="1">
      <alignment horizontal="center" vertical="center" wrapText="1"/>
    </xf>
    <xf numFmtId="0" fontId="12" fillId="0" borderId="16" xfId="1" applyFont="1" applyBorder="1"/>
    <xf numFmtId="0" fontId="2" fillId="7" borderId="1" xfId="0" applyFont="1" applyFill="1" applyBorder="1" applyAlignment="1">
      <alignment horizontal="left" vertical="center"/>
    </xf>
    <xf numFmtId="1" fontId="2" fillId="7" borderId="1" xfId="0" applyNumberFormat="1" applyFont="1" applyFill="1" applyBorder="1" applyAlignment="1">
      <alignment horizontal="center" vertical="center" wrapText="1"/>
    </xf>
    <xf numFmtId="1" fontId="5" fillId="7" borderId="1" xfId="0" applyNumberFormat="1" applyFont="1" applyFill="1" applyBorder="1" applyAlignment="1">
      <alignment horizontal="center" vertical="center" wrapText="1"/>
    </xf>
    <xf numFmtId="0" fontId="4" fillId="7" borderId="1" xfId="0" applyFont="1" applyFill="1" applyBorder="1" applyAlignment="1">
      <alignment horizontal="left" vertical="center"/>
    </xf>
    <xf numFmtId="9" fontId="2" fillId="7" borderId="1" xfId="0" applyNumberFormat="1" applyFont="1" applyFill="1" applyBorder="1" applyAlignment="1">
      <alignment horizontal="center" vertical="center" wrapText="1"/>
    </xf>
    <xf numFmtId="9" fontId="6" fillId="7" borderId="1"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9" fontId="7" fillId="7" borderId="1" xfId="0" applyNumberFormat="1" applyFont="1" applyFill="1" applyBorder="1" applyAlignment="1">
      <alignment horizontal="center" vertical="center" wrapText="1"/>
    </xf>
    <xf numFmtId="0" fontId="22" fillId="6" borderId="9" xfId="1" applyFont="1" applyFill="1" applyBorder="1" applyAlignment="1">
      <alignment horizontal="center" vertical="center" wrapText="1"/>
    </xf>
    <xf numFmtId="0" fontId="3" fillId="5" borderId="1" xfId="0" applyFont="1" applyFill="1" applyBorder="1" applyAlignment="1">
      <alignment horizontal="left" vertical="center"/>
    </xf>
    <xf numFmtId="0" fontId="3" fillId="2" borderId="1" xfId="0" applyFont="1" applyFill="1" applyBorder="1" applyAlignment="1">
      <alignment horizontal="left" vertical="center"/>
    </xf>
    <xf numFmtId="0" fontId="2" fillId="0" borderId="1" xfId="0" applyFont="1" applyBorder="1" applyAlignment="1">
      <alignment horizontal="center" vertical="center" wrapText="1"/>
    </xf>
    <xf numFmtId="0" fontId="0" fillId="0" borderId="2" xfId="0" applyBorder="1"/>
    <xf numFmtId="0" fontId="0" fillId="0" borderId="3" xfId="0" applyBorder="1"/>
    <xf numFmtId="0" fontId="0" fillId="0" borderId="1" xfId="0" applyBorder="1"/>
    <xf numFmtId="0" fontId="0" fillId="0" borderId="0" xfId="0"/>
    <xf numFmtId="0" fontId="18" fillId="0" borderId="1" xfId="0" applyFont="1" applyBorder="1" applyAlignment="1">
      <alignment horizontal="left" vertical="top"/>
    </xf>
    <xf numFmtId="0" fontId="15" fillId="0" borderId="4" xfId="1" applyFont="1" applyBorder="1" applyAlignment="1">
      <alignment horizontal="left" vertical="center" wrapText="1"/>
    </xf>
    <xf numFmtId="0" fontId="19" fillId="0" borderId="5" xfId="2" applyBorder="1"/>
    <xf numFmtId="0" fontId="19" fillId="0" borderId="6" xfId="2" applyBorder="1"/>
    <xf numFmtId="0" fontId="9" fillId="0" borderId="4" xfId="1" applyFont="1" applyBorder="1" applyAlignment="1">
      <alignment horizontal="center"/>
    </xf>
    <xf numFmtId="0" fontId="10" fillId="0" borderId="4" xfId="1" applyFont="1" applyBorder="1" applyAlignment="1">
      <alignment horizontal="left" vertical="top" wrapText="1"/>
    </xf>
    <xf numFmtId="0" fontId="13" fillId="6" borderId="9" xfId="1" applyFont="1" applyFill="1" applyBorder="1" applyAlignment="1">
      <alignment vertical="center" wrapText="1"/>
    </xf>
    <xf numFmtId="0" fontId="19" fillId="0" borderId="10" xfId="2" applyBorder="1"/>
    <xf numFmtId="0" fontId="19" fillId="0" borderId="11" xfId="2" applyBorder="1"/>
    <xf numFmtId="0" fontId="19" fillId="0" borderId="12" xfId="2" applyBorder="1"/>
    <xf numFmtId="0" fontId="13" fillId="6" borderId="9" xfId="1" applyFont="1" applyFill="1" applyBorder="1" applyAlignment="1">
      <alignment horizontal="right" vertical="center" wrapText="1"/>
    </xf>
    <xf numFmtId="0" fontId="19" fillId="0" borderId="15" xfId="2" applyBorder="1"/>
    <xf numFmtId="0" fontId="13" fillId="6" borderId="9" xfId="1" applyFont="1" applyFill="1" applyBorder="1" applyAlignment="1">
      <alignment horizontal="center" vertical="center" wrapText="1"/>
    </xf>
    <xf numFmtId="0" fontId="13" fillId="6" borderId="13" xfId="1" applyFont="1" applyFill="1" applyBorder="1" applyAlignment="1">
      <alignment horizontal="center" vertical="center" wrapText="1"/>
    </xf>
    <xf numFmtId="0" fontId="19" fillId="0" borderId="13" xfId="2" applyBorder="1"/>
    <xf numFmtId="0" fontId="19" fillId="0" borderId="14" xfId="2" applyBorder="1"/>
    <xf numFmtId="0" fontId="8" fillId="0" borderId="0" xfId="0" applyFont="1"/>
  </cellXfs>
  <cellStyles count="3">
    <cellStyle name="Normal" xfId="0" builtinId="0"/>
    <cellStyle name="Normal 2 2" xfId="1" xr:uid="{FCFAA76E-C705-4E6C-A383-CDEB21337DE7}"/>
    <cellStyle name="Normal 6" xfId="2" xr:uid="{93FDCCF7-C926-47D1-AC12-704BC9327F9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91441</xdr:colOff>
      <xdr:row>0</xdr:row>
      <xdr:rowOff>289560</xdr:rowOff>
    </xdr:from>
    <xdr:ext cx="1036319" cy="569777"/>
    <xdr:pic>
      <xdr:nvPicPr>
        <xdr:cNvPr id="2" name="Image 1">
          <a:extLst>
            <a:ext uri="{FF2B5EF4-FFF2-40B4-BE49-F238E27FC236}">
              <a16:creationId xmlns:a16="http://schemas.microsoft.com/office/drawing/2014/main" id="{7FF3FE5E-9F25-4E73-BF07-CA6EECE5EAD8}"/>
            </a:ext>
          </a:extLst>
        </xdr:cNvPr>
        <xdr:cNvPicPr>
          <a:picLocks noChangeAspect="1"/>
        </xdr:cNvPicPr>
      </xdr:nvPicPr>
      <xdr:blipFill>
        <a:blip xmlns:r="http://schemas.openxmlformats.org/officeDocument/2006/relationships" r:embed="rId1" cstate="print"/>
        <a:stretch>
          <a:fillRect/>
        </a:stretch>
      </xdr:blipFill>
      <xdr:spPr>
        <a:xfrm>
          <a:off x="327661" y="289560"/>
          <a:ext cx="1036319" cy="569777"/>
        </a:xfrm>
        <a:prstGeom prst="rect">
          <a:avLst/>
        </a:prstGeom>
        <a:ln>
          <a:prstDash val="solid"/>
        </a:ln>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aisonExterneR&#233;cup&#233;r&#233;e2"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LiaisonExterneR&#233;cup&#233;r&#233;e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mspgouvqcca.sharepoint.com/DEMU/DPPRS%20-%20Base%20de%20donn&#233;es%20polici&#232;res/CRIMINALITE/Annuel2021/tableau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des matières"/>
      <sheetName val="MSP01 - Tableaux croisés s"/>
      <sheetName val="Bromont"/>
      <sheetName val="Mercier"/>
      <sheetName val="L_Assomption–Saint-Sulpice"/>
      <sheetName val="Memphrémagog"/>
      <sheetName val="Saint-Eustache"/>
      <sheetName val="Mascouche"/>
      <sheetName val="Lac des Deux-Montagnes"/>
      <sheetName val="MRC des Collines-de-l_Outa"/>
      <sheetName val="Blainville"/>
      <sheetName val="Granby"/>
      <sheetName val="Châteauguay"/>
      <sheetName val="Thérèse-De Blainville"/>
      <sheetName val="Saint-Jérôme"/>
      <sheetName val="Mirabel"/>
      <sheetName val="Repentigny"/>
      <sheetName val="Saint-Jean-sur-Richelieu"/>
      <sheetName val="Roussillon"/>
      <sheetName val="Trois-Rivières"/>
      <sheetName val="Terrebonne"/>
      <sheetName val="Saguenay"/>
      <sheetName val="Lévis"/>
      <sheetName val="SQ (Abitibi-Témis.–Nord-du"/>
      <sheetName val="Sherbrooke"/>
      <sheetName val="SQ (Côte-Nord–Saguenay-Lac"/>
      <sheetName val="Richelieu–Saint-Laurent"/>
      <sheetName val="SQ (Outaouais–Laurentides)"/>
      <sheetName val="SQ (Bas-Saint-Laurent–Gasp"/>
      <sheetName val="Gatineau"/>
      <sheetName val="SQ (Mauricie–Lanaudière)"/>
      <sheetName val="SQ (Capitale-Nationale–Cha"/>
      <sheetName val="Longueuil"/>
      <sheetName val="Laval"/>
      <sheetName val="SQ"/>
      <sheetName val="SQ (Estrie–Centre-du-Québe"/>
      <sheetName val="SQ (Montérégie)"/>
      <sheetName val="Québec"/>
      <sheetName val="Montré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des matières"/>
      <sheetName val="MSP01 - Tableaux croisés s"/>
      <sheetName val="Bromont"/>
      <sheetName val="Mercier"/>
      <sheetName val="L_Assomption–Saint-Sulpice"/>
      <sheetName val="Memphrémagog"/>
      <sheetName val="Saint-Eustache"/>
      <sheetName val="Mascouche"/>
      <sheetName val="Lac des Deux-Montagnes"/>
      <sheetName val="MRC des Collines-de-l_Outa"/>
      <sheetName val="Blainville"/>
      <sheetName val="Granby"/>
      <sheetName val="Châteauguay"/>
      <sheetName val="Thérèse-De Blainville"/>
      <sheetName val="Saint-Jérôme"/>
      <sheetName val="Mirabel"/>
      <sheetName val="Repentigny"/>
      <sheetName val="Saint-Jean-sur-Richelieu"/>
      <sheetName val="Roussillon"/>
      <sheetName val="Trois-Rivières"/>
      <sheetName val="Terrebonne"/>
      <sheetName val="Saguenay"/>
      <sheetName val="Lévis"/>
      <sheetName val="SQ (Abitibi-Témis.–Nord-du"/>
      <sheetName val="Sherbrooke"/>
      <sheetName val="SQ (Côte-Nord–Saguenay-Lac"/>
      <sheetName val="Richelieu–Saint-Laurent"/>
      <sheetName val="SQ (Outaouais–Laurentides)"/>
      <sheetName val="SQ (Bas-Saint-Laurent–Gasp"/>
      <sheetName val="Gatineau"/>
      <sheetName val="SQ (Mauricie–Lanaudière)"/>
      <sheetName val="SQ (Capitale-Nationale–Cha"/>
      <sheetName val="Longueuil"/>
      <sheetName val="Laval"/>
      <sheetName val="SQ"/>
      <sheetName val="SQ (Estrie–Centre-du-Québe"/>
      <sheetName val="SQ (Montérégie)"/>
      <sheetName val="Québec"/>
      <sheetName val="Montré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
      <sheetName val="d-données"/>
      <sheetName val="nom"/>
      <sheetName val="d-affaire"/>
      <sheetName val="d-victime"/>
      <sheetName val="Tab_aff_sans_vic"/>
      <sheetName val="d-aff-sans-vic"/>
      <sheetName val="d-aff-sans-vic-gat-shr"/>
      <sheetName val="d-aff-3420"/>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7B080-4741-42B8-81FC-E1993FE25EEA}">
  <sheetPr>
    <tabColor rgb="FF0070C0"/>
    <pageSetUpPr fitToPage="1"/>
  </sheetPr>
  <dimension ref="A1:O28"/>
  <sheetViews>
    <sheetView topLeftCell="A3" zoomScaleNormal="100" workbookViewId="0">
      <selection activeCell="M3" sqref="M3"/>
    </sheetView>
  </sheetViews>
  <sheetFormatPr baseColWidth="10" defaultColWidth="11.44140625" defaultRowHeight="13.8" x14ac:dyDescent="0.25"/>
  <cols>
    <col min="1" max="1" width="3.44140625" style="34" customWidth="1"/>
    <col min="2" max="2" width="26.33203125" style="34" customWidth="1"/>
    <col min="3" max="11" width="13.5546875" style="34" customWidth="1"/>
    <col min="12" max="12" width="11.44140625" style="34" customWidth="1"/>
    <col min="13" max="16384" width="11.44140625" style="34"/>
  </cols>
  <sheetData>
    <row r="1" spans="1:12" ht="86.25" customHeight="1" x14ac:dyDescent="0.5">
      <c r="B1" s="60" t="s">
        <v>219</v>
      </c>
      <c r="C1" s="58"/>
      <c r="D1" s="58"/>
      <c r="E1" s="58"/>
      <c r="F1" s="58"/>
      <c r="G1" s="58"/>
      <c r="H1" s="58"/>
      <c r="I1" s="58"/>
      <c r="J1" s="58"/>
      <c r="K1" s="58"/>
    </row>
    <row r="3" spans="1:12" ht="353.4" customHeight="1" x14ac:dyDescent="0.3">
      <c r="B3" s="61" t="s">
        <v>280</v>
      </c>
      <c r="C3" s="58"/>
      <c r="D3" s="58"/>
      <c r="E3" s="58"/>
      <c r="F3" s="58"/>
      <c r="G3" s="58"/>
      <c r="H3" s="58"/>
      <c r="I3" s="58"/>
      <c r="J3" s="58"/>
      <c r="K3" s="58"/>
    </row>
    <row r="4" spans="1:12" ht="14.25" customHeight="1" x14ac:dyDescent="0.25">
      <c r="B4" s="35"/>
      <c r="C4" s="35"/>
      <c r="D4" s="35"/>
      <c r="E4" s="35"/>
      <c r="F4" s="35"/>
      <c r="G4" s="35"/>
      <c r="H4" s="35"/>
      <c r="I4" s="35"/>
      <c r="J4" s="35"/>
      <c r="K4" s="35"/>
    </row>
    <row r="5" spans="1:12" ht="15" customHeight="1" x14ac:dyDescent="0.25">
      <c r="A5" s="36"/>
      <c r="B5" s="62" t="s">
        <v>220</v>
      </c>
      <c r="C5" s="63"/>
      <c r="D5" s="63"/>
      <c r="E5" s="63"/>
      <c r="F5" s="63"/>
      <c r="G5" s="63"/>
      <c r="H5" s="63"/>
      <c r="I5" s="63"/>
      <c r="J5" s="63"/>
      <c r="K5" s="63"/>
      <c r="L5" s="37"/>
    </row>
    <row r="6" spans="1:12" x14ac:dyDescent="0.25">
      <c r="A6" s="36"/>
      <c r="B6" s="64"/>
      <c r="C6" s="65"/>
      <c r="D6" s="65"/>
      <c r="E6" s="65"/>
      <c r="F6" s="65"/>
      <c r="G6" s="65"/>
      <c r="H6" s="65"/>
      <c r="I6" s="65"/>
      <c r="J6" s="65"/>
      <c r="K6" s="65"/>
      <c r="L6" s="37"/>
    </row>
    <row r="7" spans="1:12" ht="14.4" customHeight="1" x14ac:dyDescent="0.3">
      <c r="A7" s="36"/>
      <c r="B7" s="66"/>
      <c r="C7" s="38" t="s">
        <v>0</v>
      </c>
      <c r="D7" s="68" t="s">
        <v>1</v>
      </c>
      <c r="E7" s="69"/>
      <c r="F7" s="69"/>
      <c r="G7" s="69"/>
      <c r="H7" s="70"/>
      <c r="I7" s="68" t="s">
        <v>2</v>
      </c>
      <c r="J7" s="71"/>
      <c r="K7" s="70"/>
      <c r="L7" s="37"/>
    </row>
    <row r="8" spans="1:12" ht="40.200000000000003" customHeight="1" x14ac:dyDescent="0.25">
      <c r="A8" s="36"/>
      <c r="B8" s="67"/>
      <c r="C8" s="38"/>
      <c r="D8" s="48" t="s">
        <v>3</v>
      </c>
      <c r="E8" s="48" t="s">
        <v>4</v>
      </c>
      <c r="F8" s="48" t="s">
        <v>5</v>
      </c>
      <c r="G8" s="48" t="s">
        <v>6</v>
      </c>
      <c r="H8" s="48" t="s">
        <v>7</v>
      </c>
      <c r="I8" s="48" t="s">
        <v>8</v>
      </c>
      <c r="J8" s="48" t="s">
        <v>9</v>
      </c>
      <c r="K8" s="48" t="s">
        <v>218</v>
      </c>
      <c r="L8" s="37"/>
    </row>
    <row r="9" spans="1:12" ht="14.4" customHeight="1" x14ac:dyDescent="0.25">
      <c r="A9" s="36"/>
      <c r="B9" s="40" t="s">
        <v>11</v>
      </c>
      <c r="C9" s="41">
        <v>620.7469334602356</v>
      </c>
      <c r="D9" s="42">
        <v>144.92385184764859</v>
      </c>
      <c r="E9" s="42">
        <v>70.969826936721802</v>
      </c>
      <c r="F9" s="42">
        <v>109.07097685337099</v>
      </c>
      <c r="G9" s="42">
        <v>189.75114852190021</v>
      </c>
      <c r="H9" s="42">
        <v>54.463043212890618</v>
      </c>
      <c r="I9" s="42">
        <v>154.68150413036349</v>
      </c>
      <c r="J9" s="42">
        <v>208.23520195484161</v>
      </c>
      <c r="K9" s="42">
        <v>257.83022737503052</v>
      </c>
      <c r="L9" s="37"/>
    </row>
    <row r="10" spans="1:12" ht="14.4" customHeight="1" x14ac:dyDescent="0.25">
      <c r="A10" s="36"/>
      <c r="B10" s="40" t="s">
        <v>12</v>
      </c>
      <c r="C10" s="41">
        <v>631</v>
      </c>
      <c r="D10" s="42">
        <v>159</v>
      </c>
      <c r="E10" s="42">
        <v>74</v>
      </c>
      <c r="F10" s="42">
        <v>119</v>
      </c>
      <c r="G10" s="42">
        <v>177</v>
      </c>
      <c r="H10" s="42">
        <v>55</v>
      </c>
      <c r="I10" s="42">
        <v>114</v>
      </c>
      <c r="J10" s="42">
        <v>227</v>
      </c>
      <c r="K10" s="42">
        <v>290</v>
      </c>
      <c r="L10" s="37"/>
    </row>
    <row r="11" spans="1:12" ht="14.4" customHeight="1" x14ac:dyDescent="0.25">
      <c r="A11" s="36"/>
      <c r="B11" s="43" t="s">
        <v>13</v>
      </c>
      <c r="C11" s="44">
        <v>0.38375940590330299</v>
      </c>
      <c r="D11" s="45">
        <v>0.55912432568598514</v>
      </c>
      <c r="E11" s="45">
        <v>0.62856296262517786</v>
      </c>
      <c r="F11" s="46">
        <v>0.36361353177982608</v>
      </c>
      <c r="G11" s="47">
        <v>0.27423101949204431</v>
      </c>
      <c r="H11" s="47">
        <v>7.9562701677014194E-2</v>
      </c>
      <c r="I11" s="46">
        <v>0.37657144443545931</v>
      </c>
      <c r="J11" s="46">
        <v>0.37635688138407142</v>
      </c>
      <c r="K11" s="46">
        <v>0.39405032837088322</v>
      </c>
      <c r="L11" s="37"/>
    </row>
    <row r="12" spans="1:12" ht="14.4" customHeight="1" x14ac:dyDescent="0.25">
      <c r="A12" s="36"/>
      <c r="B12" s="43" t="s">
        <v>14</v>
      </c>
      <c r="C12" s="44">
        <v>6.4401784573359183E-2</v>
      </c>
      <c r="D12" s="46">
        <v>8.6082660020071589E-2</v>
      </c>
      <c r="E12" s="45">
        <v>0.2126555976033368</v>
      </c>
      <c r="F12" s="47">
        <v>2.003821682035356E-2</v>
      </c>
      <c r="G12" s="47">
        <v>2.9324890891452529E-2</v>
      </c>
      <c r="H12" s="46">
        <v>2.6936911385037361E-2</v>
      </c>
      <c r="I12" s="46">
        <v>3.915363451281853E-2</v>
      </c>
      <c r="J12" s="46">
        <v>6.7524839103523637E-2</v>
      </c>
      <c r="K12" s="46">
        <v>7.7026727622934346E-2</v>
      </c>
      <c r="L12" s="37"/>
    </row>
    <row r="13" spans="1:12" ht="14.4" customHeight="1" x14ac:dyDescent="0.25">
      <c r="A13" s="36"/>
      <c r="B13" s="43" t="s">
        <v>15</v>
      </c>
      <c r="C13" s="44">
        <v>0.31935762132994377</v>
      </c>
      <c r="D13" s="45">
        <v>0.47304166566591349</v>
      </c>
      <c r="E13" s="46">
        <v>0.41590736502184111</v>
      </c>
      <c r="F13" s="46">
        <v>0.34357531495947258</v>
      </c>
      <c r="G13" s="47">
        <v>0.24490612860059169</v>
      </c>
      <c r="H13" s="47">
        <v>5.2625790291976837E-2</v>
      </c>
      <c r="I13" s="46">
        <v>0.33741780992264081</v>
      </c>
      <c r="J13" s="46">
        <v>0.30883204228054778</v>
      </c>
      <c r="K13" s="46">
        <v>0.31702360074794877</v>
      </c>
      <c r="L13" s="37"/>
    </row>
    <row r="14" spans="1:12" ht="14.4" customHeight="1" x14ac:dyDescent="0.25">
      <c r="A14" s="36"/>
      <c r="B14" s="43" t="s">
        <v>16</v>
      </c>
      <c r="C14" s="44">
        <v>0.578917999894904</v>
      </c>
      <c r="D14" s="47">
        <v>0.43502469619418899</v>
      </c>
      <c r="E14" s="47">
        <v>0.34939761737859532</v>
      </c>
      <c r="F14" s="46">
        <v>0.61763391868534057</v>
      </c>
      <c r="G14" s="45">
        <v>0.70069898077349713</v>
      </c>
      <c r="H14" s="45">
        <v>0.88374267886610502</v>
      </c>
      <c r="I14" s="46">
        <v>0.58622066932524486</v>
      </c>
      <c r="J14" s="46">
        <v>0.59528938189698966</v>
      </c>
      <c r="K14" s="46">
        <v>0.56131461034921548</v>
      </c>
      <c r="L14" s="37"/>
    </row>
    <row r="15" spans="1:12" ht="14.4" customHeight="1" x14ac:dyDescent="0.25">
      <c r="A15" s="36"/>
      <c r="B15" s="43" t="s">
        <v>17</v>
      </c>
      <c r="C15" s="44">
        <v>0.394992876724377</v>
      </c>
      <c r="D15" s="46">
        <v>0.39769747545001882</v>
      </c>
      <c r="E15" s="47">
        <v>0.20815658823545261</v>
      </c>
      <c r="F15" s="46">
        <v>0.48005534857306531</v>
      </c>
      <c r="G15" s="45">
        <v>0.5018445317634378</v>
      </c>
      <c r="H15" s="47">
        <v>0.26765664858242122</v>
      </c>
      <c r="I15" s="46">
        <v>0.42657870793912728</v>
      </c>
      <c r="J15" s="46">
        <v>0.42497229085840138</v>
      </c>
      <c r="K15" s="46">
        <v>0.35183070232965552</v>
      </c>
      <c r="L15" s="37"/>
    </row>
    <row r="16" spans="1:12" ht="14.4" customHeight="1" x14ac:dyDescent="0.25">
      <c r="A16" s="36"/>
      <c r="B16" s="43" t="s">
        <v>18</v>
      </c>
      <c r="C16" s="44">
        <v>0.14052705190912129</v>
      </c>
      <c r="D16" s="47">
        <v>3.7327220744170241E-2</v>
      </c>
      <c r="E16" s="46">
        <v>0.1125923508488349</v>
      </c>
      <c r="F16" s="46">
        <v>0.1079121433634035</v>
      </c>
      <c r="G16" s="45">
        <v>0.18186983746505439</v>
      </c>
      <c r="H16" s="45">
        <v>0.34035656316627388</v>
      </c>
      <c r="I16" s="46">
        <v>0.117509431451257</v>
      </c>
      <c r="J16" s="46">
        <v>0.13893293472318191</v>
      </c>
      <c r="K16" s="46">
        <v>0.15562361955251219</v>
      </c>
      <c r="L16" s="37"/>
    </row>
    <row r="17" spans="1:15" ht="14.4" customHeight="1" x14ac:dyDescent="0.25">
      <c r="A17" s="36"/>
      <c r="B17" s="43" t="s">
        <v>19</v>
      </c>
      <c r="C17" s="44">
        <v>4.3398071261405782E-2</v>
      </c>
      <c r="D17" s="47">
        <v>0</v>
      </c>
      <c r="E17" s="46">
        <v>2.864867829430787E-2</v>
      </c>
      <c r="F17" s="46">
        <v>2.9666426748871801E-2</v>
      </c>
      <c r="G17" s="46">
        <v>1.6984611545004909E-2</v>
      </c>
      <c r="H17" s="45">
        <v>0.27572946711740992</v>
      </c>
      <c r="I17" s="46">
        <v>4.213252993486049E-2</v>
      </c>
      <c r="J17" s="46">
        <v>3.1384156315406378E-2</v>
      </c>
      <c r="K17" s="46">
        <v>5.3860288467047789E-2</v>
      </c>
      <c r="L17" s="37"/>
    </row>
    <row r="18" spans="1:15" ht="14.4" customHeight="1" x14ac:dyDescent="0.25">
      <c r="A18" s="36"/>
      <c r="B18" s="43" t="s">
        <v>20</v>
      </c>
      <c r="C18" s="44">
        <v>3.7322594201792979E-2</v>
      </c>
      <c r="D18" s="46">
        <v>5.8509781198258634E-3</v>
      </c>
      <c r="E18" s="46">
        <v>2.2039419996226751E-2</v>
      </c>
      <c r="F18" s="46">
        <v>1.8752549534833331E-2</v>
      </c>
      <c r="G18" s="46">
        <v>2.5069999734458601E-2</v>
      </c>
      <c r="H18" s="46">
        <v>3.6694619456880781E-2</v>
      </c>
      <c r="I18" s="46">
        <v>3.7207886239295863E-2</v>
      </c>
      <c r="J18" s="46">
        <v>2.8353736718938909E-2</v>
      </c>
      <c r="K18" s="46">
        <v>4.46350612799013E-2</v>
      </c>
      <c r="L18" s="37"/>
    </row>
    <row r="19" spans="1:15" ht="14.4" x14ac:dyDescent="0.25">
      <c r="B19" s="39"/>
      <c r="C19" s="39"/>
      <c r="D19" s="39"/>
      <c r="E19" s="39"/>
      <c r="F19" s="39"/>
      <c r="G19" s="39"/>
      <c r="H19" s="39"/>
      <c r="I19" s="39"/>
      <c r="J19" s="39"/>
      <c r="K19" s="39"/>
      <c r="M19" s="6"/>
      <c r="N19" s="6"/>
      <c r="O19" s="6"/>
    </row>
    <row r="20" spans="1:15" ht="61.2" customHeight="1" x14ac:dyDescent="0.3">
      <c r="B20" s="57" t="s">
        <v>221</v>
      </c>
      <c r="C20" s="58"/>
      <c r="D20" s="58"/>
      <c r="E20" s="58"/>
      <c r="F20" s="58"/>
      <c r="G20" s="58"/>
      <c r="H20" s="58"/>
      <c r="I20" s="59"/>
      <c r="M20" s="6"/>
      <c r="N20" s="6"/>
      <c r="O20" s="6"/>
    </row>
    <row r="21" spans="1:15" ht="14.4" x14ac:dyDescent="0.25">
      <c r="M21" s="11"/>
      <c r="N21" s="11"/>
      <c r="O21" s="11"/>
    </row>
    <row r="22" spans="1:15" ht="36" customHeight="1" x14ac:dyDescent="0.3">
      <c r="B22" s="57"/>
      <c r="C22" s="58"/>
      <c r="D22" s="58"/>
      <c r="E22" s="58"/>
      <c r="F22" s="58"/>
      <c r="G22" s="58"/>
      <c r="H22" s="58"/>
      <c r="I22" s="58"/>
      <c r="J22" s="58"/>
      <c r="K22" s="58"/>
      <c r="M22" s="11"/>
      <c r="N22" s="11"/>
      <c r="O22" s="11"/>
    </row>
    <row r="23" spans="1:15" ht="14.4" x14ac:dyDescent="0.25">
      <c r="M23" s="11"/>
      <c r="N23" s="11"/>
      <c r="O23" s="11"/>
    </row>
    <row r="24" spans="1:15" ht="14.4" x14ac:dyDescent="0.25">
      <c r="M24" s="11"/>
      <c r="N24" s="11"/>
      <c r="O24" s="11"/>
    </row>
    <row r="25" spans="1:15" ht="14.4" x14ac:dyDescent="0.25">
      <c r="M25" s="11"/>
      <c r="N25" s="11"/>
      <c r="O25" s="11"/>
    </row>
    <row r="26" spans="1:15" ht="14.4" x14ac:dyDescent="0.25">
      <c r="M26" s="11"/>
      <c r="N26" s="11"/>
      <c r="O26" s="11"/>
    </row>
    <row r="27" spans="1:15" ht="14.4" x14ac:dyDescent="0.25">
      <c r="M27" s="11"/>
      <c r="N27" s="11"/>
      <c r="O27" s="11"/>
    </row>
    <row r="28" spans="1:15" ht="14.4" x14ac:dyDescent="0.25">
      <c r="M28" s="11"/>
      <c r="N28" s="11"/>
      <c r="O28" s="11"/>
    </row>
  </sheetData>
  <mergeCells count="8">
    <mergeCell ref="B20:I20"/>
    <mergeCell ref="B22:K22"/>
    <mergeCell ref="B1:K1"/>
    <mergeCell ref="B3:K3"/>
    <mergeCell ref="B5:K6"/>
    <mergeCell ref="B7:B8"/>
    <mergeCell ref="D7:H7"/>
    <mergeCell ref="I7:K7"/>
  </mergeCells>
  <pageMargins left="0.7" right="0.7" top="0.75" bottom="0.75" header="0.3" footer="0.3"/>
  <pageSetup paperSize="121" scale="90" orientation="landscape"/>
  <headerFooter>
    <oddHeader>&amp;LANNEXE 1</oddHead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7"/>
  <sheetViews>
    <sheetView workbookViewId="0">
      <selection activeCell="B23" sqref="B23"/>
    </sheetView>
  </sheetViews>
  <sheetFormatPr baseColWidth="10" defaultColWidth="8.88671875" defaultRowHeight="14.4" x14ac:dyDescent="0.3"/>
  <cols>
    <col min="1" max="1" width="31.5546875" customWidth="1"/>
    <col min="2" max="2" width="120" customWidth="1"/>
    <col min="3" max="3" width="20" customWidth="1"/>
  </cols>
  <sheetData>
    <row r="1" spans="1:3" ht="18" x14ac:dyDescent="0.35">
      <c r="A1" s="72" t="s">
        <v>21</v>
      </c>
      <c r="B1" s="55"/>
      <c r="C1" s="55"/>
    </row>
    <row r="3" spans="1:3" x14ac:dyDescent="0.3">
      <c r="A3" t="s">
        <v>22</v>
      </c>
      <c r="B3" s="1" t="str">
        <f>HYPERLINK("#'British Columbia'!C2",_xlfn._LONGTEXT("Imagine your municipality is considering programs to help homeowners and building owners upgrade existing homes and buildings to reduce energy use for heating and cooling. This could include supports or standards to ensure that building retrofits use the ","most energy-efficient technologies when updating insulation, replacing windows, or improving air sealing. How much of a priority should this be for your city? by B1"))</f>
        <v>Imagine your municipality is considering programs to help homeowners and building owners upgrade existing homes and buildings to reduce energy use for heating and cooling. This could include supports or standards to ensure that building retrofits use the most energy-efficient technologies when updating insulation, replacing windows, or improving air sealing. How much of a priority should this be for your city? by B1</v>
      </c>
    </row>
    <row r="4" spans="1:3" x14ac:dyDescent="0.3">
      <c r="A4" t="s">
        <v>22</v>
      </c>
      <c r="B4" s="1" t="str">
        <f>HYPERLINK("#'British Columbia'!C18",_xlfn._LONGTEXT("Imagine your municipality is considering programs to help homeowners and building owners upgrade existing homes and buildings by replacing natural gas, oil, or propane heating systems with electric technologies such as heat pumps. This could include suppo","rts or standards to ensure that building retrofits use electric technologies such as heat pumps when updating heating and cooling systems. How much of a priority should this be for your city? by B1"))</f>
        <v>Imagine your municipality is considering programs to help homeowners and building owners upgrade existing homes and buildings by replacing natural gas, oil, or propane heating systems with electric technologies such as heat pumps. This could include supports or standards to ensure that building retrofits use electric technologies such as heat pumps when updating heating and cooling systems. How much of a priority should this be for your city? by B1</v>
      </c>
    </row>
    <row r="5" spans="1:3" x14ac:dyDescent="0.3">
      <c r="A5" t="s">
        <v>22</v>
      </c>
      <c r="B5" s="1" t="str">
        <f>HYPERLINK("#'British Columbia'!C34","If your municipality decided to move forward with programs to support upgrading homes and buildings to use less energy for heating and cooling, which approach do you prefer? by B1")</f>
        <v>If your municipality decided to move forward with programs to support upgrading homes and buildings to use less energy for heating and cooling, which approach do you prefer? by B1</v>
      </c>
    </row>
    <row r="6" spans="1:3" x14ac:dyDescent="0.3">
      <c r="A6" t="s">
        <v>22</v>
      </c>
      <c r="B6" s="1" t="str">
        <f>HYPERLINK("#'British Columbia'!C47","If your municipality decided to move forward with programs to support upgrading homes and buildings with electric technologies such as heat pumps, which approach do you prefer? by B1")</f>
        <v>If your municipality decided to move forward with programs to support upgrading homes and buildings with electric technologies such as heat pumps, which approach do you prefer? by B1</v>
      </c>
    </row>
    <row r="7" spans="1:3" x14ac:dyDescent="0.3">
      <c r="A7" t="s">
        <v>22</v>
      </c>
      <c r="B7" s="1" t="str">
        <f>HYPERLINK("#'British Columbia'!C60","Considering rising costs and other urgent pressures, which of the following comes closest to your view about programs to support upgrading homes and buildings to reduce energy use for heating and cooling? by B1")</f>
        <v>Considering rising costs and other urgent pressures, which of the following comes closest to your view about programs to support upgrading homes and buildings to reduce energy use for heating and cooling? by B1</v>
      </c>
    </row>
    <row r="8" spans="1:3" x14ac:dyDescent="0.3">
      <c r="A8" t="s">
        <v>22</v>
      </c>
      <c r="B8" s="1" t="str">
        <f>HYPERLINK("#'British Columbia'!C72","Considering rising costs and other urgent pressures, which of the following comes closest to your view about programs to support upgrading heating and cooling systems in homes and buildings with electric technologies such as heat pumps? by B1")</f>
        <v>Considering rising costs and other urgent pressures, which of the following comes closest to your view about programs to support upgrading heating and cooling systems in homes and buildings with electric technologies such as heat pumps? by B1</v>
      </c>
    </row>
    <row r="9" spans="1:3" x14ac:dyDescent="0.3">
      <c r="A9" t="s">
        <v>22</v>
      </c>
      <c r="B9" s="1" t="str">
        <f>HYPERLINK("#'British Columbia'!C84",_xlfn._LONGTEXT("Below are some concerns people raise about programs that encourage upgrades to homes and buildings to reduce energy use for heating and cooling. Please select the three that are most compelling to you. If none apply, select “None of these”. (percentage se","lected) by B1"))</f>
        <v>Below are some concerns people raise about programs that encourage upgrades to homes and buildings to reduce energy use for heating and cooling. Please select the three that are most compelling to you. If none apply, select “None of these”. (percentage selected) by B1</v>
      </c>
    </row>
    <row r="10" spans="1:3" x14ac:dyDescent="0.3">
      <c r="A10" t="s">
        <v>22</v>
      </c>
      <c r="B10" s="1" t="str">
        <f>HYPERLINK("#'British Columbia'!C103",_xlfn._LONGTEXT("Below are some concerns people raise about programs that encourage upgrades to homes and buildings using electric technologies such as heat pumps. Please select the three that are most compelling to you. If none apply, select “None of these”. (percentage ","selected) by B1"))</f>
        <v>Below are some concerns people raise about programs that encourage upgrades to homes and buildings using electric technologies such as heat pumps. Please select the three that are most compelling to you. If none apply, select “None of these”. (percentage selected) by B1</v>
      </c>
    </row>
    <row r="11" spans="1:3" x14ac:dyDescent="0.3">
      <c r="A11" t="s">
        <v>22</v>
      </c>
      <c r="B11" s="1" t="str">
        <f>HYPERLINK("#'British Columbia'!C123",_xlfn._LONGTEXT("Below are some types of information people may want to know when forming an opinion about programs to support upgrading homes and buildings to reduce energy use. Please select up to three that would be most important to you. If none apply, select “None of"," these”. (percentage selected) by B1"))</f>
        <v>Below are some types of information people may want to know when forming an opinion about programs to support upgrading homes and buildings to reduce energy use. Please select up to three that would be most important to you. If none apply, select “None of these”. (percentage selected) by B1</v>
      </c>
    </row>
    <row r="12" spans="1:3" x14ac:dyDescent="0.3">
      <c r="A12" t="s">
        <v>22</v>
      </c>
      <c r="B12" s="1" t="str">
        <f>HYPERLINK("#'British Columbia'!C143",_xlfn._LONGTEXT("Below are some types of information people may want to know when forming an opinion about programs to support upgrading homes and buildings with electric technologies such as heat pumps. Please select up to three that would be most important to you. If no","ne apply, select “None of these”. (percentage selected) by B1"))</f>
        <v>Below are some types of information people may want to know when forming an opinion about programs to support upgrading homes and buildings with electric technologies such as heat pumps. Please select up to three that would be most important to you. If none apply, select “None of these”. (percentage selected) by B1</v>
      </c>
    </row>
    <row r="13" spans="1:3" x14ac:dyDescent="0.3">
      <c r="A13" t="s">
        <v>22</v>
      </c>
      <c r="B13" s="1" t="str">
        <f>HYPERLINK("#'British Columbia'!C163",_xlfn._LONGTEXT("Scientists say climate change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(climate change impacts; resilience / adapt / prepare combined) by B1"))</f>
        <v>Scientists say climate change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(climate change impacts; resilience / adapt / prepare combined) by B1</v>
      </c>
    </row>
    <row r="14" spans="1:3" x14ac:dyDescent="0.3">
      <c r="A14" t="s">
        <v>22</v>
      </c>
      <c r="B14" s="1" t="str">
        <f>HYPERLINK("#'British Columbia'!C179",_xlfn._LONGTEXT("Scientists say extreme weather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(extreme weather impacts; resilience / adapt / prepare combined) by B1"))</f>
        <v>Scientists say extreme weather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(extreme weather impacts; resilience / adapt / prepare combined) by B1</v>
      </c>
    </row>
    <row r="15" spans="1:3" x14ac:dyDescent="0.3">
      <c r="A15" t="s">
        <v>22</v>
      </c>
      <c r="B15" s="1" t="str">
        <f>HYPERLINK("#'British Columbia'!C206","Now imagine your municipality is considering a plan to invest in measures to protect residents and infrastructure from extreme weather. Which statement comes closer to your view? by B1")</f>
        <v>Now imagine your municipality is considering a plan to invest in measures to protect residents and infrastructure from extreme weather. Which statement comes closer to your view? by B1</v>
      </c>
    </row>
    <row r="16" spans="1:3" x14ac:dyDescent="0.3">
      <c r="A16" t="s">
        <v>22</v>
      </c>
      <c r="B16" s="1" t="str">
        <f>HYPERLINK("#'British Columbia'!C206","Now imagine your municipality is considering a plan to invest in measures to protect residents and infrastructure from extreme weather. Which statement comes closer to your view? by B1")</f>
        <v>Now imagine your municipality is considering a plan to invest in measures to protect residents and infrastructure from extreme weather. Which statement comes closer to your view? by B1</v>
      </c>
    </row>
    <row r="17" spans="1:2" x14ac:dyDescent="0.3">
      <c r="A17" t="s">
        <v>22</v>
      </c>
      <c r="B17" s="1" t="str">
        <f>HYPERLINK("#'British Columbia'!C217","Below are some concerns people sometimes raise about plans to prepare communities for more frequent and severe extreme weather. Please select the three that are MOST compelling to you. If none apply, select “None of the above”. (percentage selected) by B1")</f>
        <v>Below are some concerns people sometimes raise about plans to prepare communities for more frequent and severe extreme weather. Please select the three that are MOST compelling to you. If none apply, select “None of the above”. (percentage selected) by B1</v>
      </c>
    </row>
    <row r="18" spans="1:2" x14ac:dyDescent="0.3">
      <c r="A18" t="s">
        <v>22</v>
      </c>
      <c r="B18" s="1" t="str">
        <f>HYPERLINK("#'British Columbia'!C237",_xlfn._LONGTEXT("Below are some types of information people may want to know when forming an opinion about programs to prepare the community for more frequent and severe extreme weather. Please select up to three that would be MOST important to you. If none apply, select ","“None of these”. (percentage selected) by B1"))</f>
        <v>Below are some types of information people may want to know when forming an opinion about programs to prepare the community for more frequent and severe extreme weather. Please select up to three that would be MOST important to you. If none apply, select “None of these”. (percentage selected) by B1</v>
      </c>
    </row>
    <row r="19" spans="1:2" x14ac:dyDescent="0.3">
      <c r="A19" t="s">
        <v>22</v>
      </c>
      <c r="B19" s="1" t="str">
        <f>HYPERLINK("#'British Columbia'!C254","Climate change impacts are directly contributing to higher costs for households in Canada. by B1")</f>
        <v>Climate change impacts are directly contributing to higher costs for households in Canada. by B1</v>
      </c>
    </row>
    <row r="20" spans="1:2" x14ac:dyDescent="0.3">
      <c r="A20" t="s">
        <v>22</v>
      </c>
      <c r="B20" s="1" t="str">
        <f>HYPERLINK("#'British Columbia'!C269","In many cases, it’s cheaper to invest now than to pay for the impacts of climate change later. by B1")</f>
        <v>In many cases, it’s cheaper to invest now than to pay for the impacts of climate change later. by B1</v>
      </c>
    </row>
    <row r="21" spans="1:2" x14ac:dyDescent="0.3">
      <c r="A21" t="s">
        <v>22</v>
      </c>
      <c r="B21" s="1" t="str">
        <f>HYPERLINK("#'British Columbia'!C284","I know what steps I could take to reduce my household’s energy use. by B1")</f>
        <v>I know what steps I could take to reduce my household’s energy use. by B1</v>
      </c>
    </row>
    <row r="22" spans="1:2" x14ac:dyDescent="0.3">
      <c r="A22" t="s">
        <v>22</v>
      </c>
      <c r="B22" s="1" t="str">
        <f>HYPERLINK("#'British Columbia'!C299","I know where to go for information or support to prepare my home for extreme weather. by B1")</f>
        <v>I know where to go for information or support to prepare my home for extreme weather. by B1</v>
      </c>
    </row>
    <row r="23" spans="1:2" x14ac:dyDescent="0.3">
      <c r="A23" t="s">
        <v>22</v>
      </c>
      <c r="B23" s="1" t="str">
        <f>HYPERLINK("#'British Columbia'!C314","I feel confident the actions I take meaningfully reduce my vulnerability to extreme weather impacts. by B1")</f>
        <v>I feel confident the actions I take meaningfully reduce my vulnerability to extreme weather impacts. by B1</v>
      </c>
    </row>
    <row r="24" spans="1:2" x14ac:dyDescent="0.3">
      <c r="A24" t="s">
        <v>22</v>
      </c>
      <c r="B24" s="1" t="str">
        <f>HYPERLINK("#'British Columbia'!C329","I feel confident the actions I take meaningfully reduce my energy use. by B1")</f>
        <v>I feel confident the actions I take meaningfully reduce my energy use. by B1</v>
      </c>
    </row>
    <row r="25" spans="1:2" x14ac:dyDescent="0.3">
      <c r="A25" t="s">
        <v>22</v>
      </c>
      <c r="B25" s="1" t="str">
        <f>HYPERLINK("#'British Columbia'!C344","Generally speaking, how strongly do you trust or distrust the following sources of information? Conventional news media (newspaper, television, radio) by B1")</f>
        <v>Generally speaking, how strongly do you trust or distrust the following sources of information? Conventional news media (newspaper, television, radio) by B1</v>
      </c>
    </row>
    <row r="26" spans="1:2" x14ac:dyDescent="0.3">
      <c r="A26" t="s">
        <v>22</v>
      </c>
      <c r="B26" s="1" t="str">
        <f>HYPERLINK("#'British Columbia'!C360","Generally speaking, how strongly do you trust or distrust the following sources of information? Social media platforms by B1")</f>
        <v>Generally speaking, how strongly do you trust or distrust the following sources of information? Social media platforms by B1</v>
      </c>
    </row>
    <row r="27" spans="1:2" x14ac:dyDescent="0.3">
      <c r="A27" t="s">
        <v>22</v>
      </c>
      <c r="B27" s="1" t="str">
        <f>HYPERLINK("#'British Columbia'!C376","Generally speaking, how strongly do you trust or distrust the following sources of information? Your local government by B1")</f>
        <v>Generally speaking, how strongly do you trust or distrust the following sources of information? Your local government by B1</v>
      </c>
    </row>
    <row r="28" spans="1:2" x14ac:dyDescent="0.3">
      <c r="A28" t="s">
        <v>22</v>
      </c>
      <c r="B28" s="1" t="str">
        <f>HYPERLINK("#'British Columbia'!C392","Generally speaking, how strongly do you trust or distrust the following sources of information? Local firefighters by B1")</f>
        <v>Generally speaking, how strongly do you trust or distrust the following sources of information? Local firefighters by B1</v>
      </c>
    </row>
    <row r="29" spans="1:2" x14ac:dyDescent="0.3">
      <c r="A29" t="s">
        <v>22</v>
      </c>
      <c r="B29" s="1" t="str">
        <f>HYPERLINK("#'British Columbia'!C408","Generally speaking, how strongly do you trust or distrust the following sources of information? Scientists by B1")</f>
        <v>Generally speaking, how strongly do you trust or distrust the following sources of information? Scientists by B1</v>
      </c>
    </row>
    <row r="30" spans="1:2" x14ac:dyDescent="0.3">
      <c r="A30" t="s">
        <v>22</v>
      </c>
      <c r="B30" s="1" t="str">
        <f>HYPERLINK("#'British Columbia'!C424","Generally speaking, how strongly do you trust or distrust the following sources of information? Environmental groups by B1")</f>
        <v>Generally speaking, how strongly do you trust or distrust the following sources of information? Environmental groups by B1</v>
      </c>
    </row>
    <row r="31" spans="1:2" x14ac:dyDescent="0.3">
      <c r="A31" t="s">
        <v>22</v>
      </c>
      <c r="B31" s="1" t="str">
        <f>HYPERLINK("#'British Columbia'!C440","Generally speaking, how strongly do you trust or distrust the following sources of information? Friends and family by B1")</f>
        <v>Generally speaking, how strongly do you trust or distrust the following sources of information? Friends and family by B1</v>
      </c>
    </row>
    <row r="32" spans="1:2" x14ac:dyDescent="0.3">
      <c r="A32" t="s">
        <v>22</v>
      </c>
      <c r="B32" s="1" t="str">
        <f>HYPERLINK("#'British Columbia'!C456","Generally speaking, how strongly do you trust or distrust the following sources of information? BC Hydro by B1")</f>
        <v>Generally speaking, how strongly do you trust or distrust the following sources of information? BC Hydro by B1</v>
      </c>
    </row>
    <row r="33" spans="1:3" x14ac:dyDescent="0.3">
      <c r="A33" t="s">
        <v>22</v>
      </c>
      <c r="B33" s="1" t="str">
        <f>HYPERLINK("#'British Columbia'!C472","Generally speaking, how strongly do you trust or distrust the following sources of information? Fortis by B1")</f>
        <v>Generally speaking, how strongly do you trust or distrust the following sources of information? Fortis by B1</v>
      </c>
    </row>
    <row r="34" spans="1:3" x14ac:dyDescent="0.3">
      <c r="A34" t="s">
        <v>22</v>
      </c>
      <c r="B34" s="1" t="str">
        <f>HYPERLINK("#'British Columbia'!C488","In the past 10 years, have you personally experienced any of the following while living in your home? (Select all that apply) by B1")</f>
        <v>In the past 10 years, have you personally experienced any of the following while living in your home? (Select all that apply) by B1</v>
      </c>
    </row>
    <row r="35" spans="1:3" x14ac:dyDescent="0.3">
      <c r="A35" t="s">
        <v>22</v>
      </c>
      <c r="B35" s="1" t="str">
        <f>HYPERLINK("#'British Columbia'!C505","How is your current housing situation best described? by B1")</f>
        <v>How is your current housing situation best described? by B1</v>
      </c>
    </row>
    <row r="36" spans="1:3" x14ac:dyDescent="0.3">
      <c r="A36" t="s">
        <v>22</v>
      </c>
      <c r="B36" s="1" t="str">
        <f>HYPERLINK("#'British Columbia'!C521","What type of building do you live in? by B1")</f>
        <v>What type of building do you live in? by B1</v>
      </c>
    </row>
    <row r="37" spans="1:3" x14ac:dyDescent="0.3">
      <c r="A37" t="s">
        <v>22</v>
      </c>
      <c r="B37" s="1" t="str">
        <f>HYPERLINK("#'British Columbia'!C538","Which system does your home primarily use for space heating? Please select only one. by B1")</f>
        <v>Which system does your home primarily use for space heating? Please select only one. by B1</v>
      </c>
    </row>
    <row r="38" spans="1:3" x14ac:dyDescent="0.3">
      <c r="A38" t="s">
        <v>22</v>
      </c>
      <c r="B38" s="1" t="str">
        <f>HYPERLINK("#'British Columbia'!C555","Does your home have air conditioning or mechanical cooling? Please select one. by B1")</f>
        <v>Does your home have air conditioning or mechanical cooling? Please select one. by B1</v>
      </c>
    </row>
    <row r="39" spans="1:3" x14ac:dyDescent="0.3">
      <c r="A39" s="20" t="s">
        <v>22</v>
      </c>
      <c r="B39" s="21" t="str">
        <f>HYPERLINK("#'British Columbia'!C568","How concerned are you, if at all, about climate change? by B1")</f>
        <v>How concerned are you, if at all, about climate change? by B1</v>
      </c>
      <c r="C39" s="20"/>
    </row>
    <row r="40" spans="1:3" x14ac:dyDescent="0.3">
      <c r="A40" s="20" t="s">
        <v>22</v>
      </c>
      <c r="B40" s="21" t="str">
        <f>HYPERLINK("#'British Columbia'!C581","How much do you think climate change will harm future generations? by B1")</f>
        <v>How much do you think climate change will harm future generations? by B1</v>
      </c>
      <c r="C40" s="20"/>
    </row>
    <row r="41" spans="1:3" x14ac:dyDescent="0.3">
      <c r="A41" s="20" t="s">
        <v>22</v>
      </c>
      <c r="B41" s="21" t="str">
        <f>HYPERLINK("#'British Columbia'!C593","Thinking specifically about the environmental movement, do you think of yourself as: by B1")</f>
        <v>Thinking specifically about the environmental movement, do you think of yourself as: by B1</v>
      </c>
      <c r="C41" s="20"/>
    </row>
    <row r="42" spans="1:3" x14ac:dyDescent="0.3">
      <c r="A42" s="20" t="s">
        <v>22</v>
      </c>
      <c r="B42" s="21" t="str">
        <f>HYPERLINK("#'British Columbia'!C606","The effects of climate change are seriously exaggerated by B1")</f>
        <v>The effects of climate change are seriously exaggerated by B1</v>
      </c>
      <c r="C42" s="20"/>
    </row>
    <row r="43" spans="1:3" x14ac:dyDescent="0.3">
      <c r="A43" s="20" t="s">
        <v>22</v>
      </c>
      <c r="B43" s="21" t="str">
        <f>HYPERLINK("#'British Columbia'!C620","We have gone too far in pushing equal rights in this country by B1")</f>
        <v>We have gone too far in pushing equal rights in this country by B1</v>
      </c>
      <c r="C43" s="20"/>
    </row>
    <row r="44" spans="1:3" x14ac:dyDescent="0.3">
      <c r="A44" s="20" t="s">
        <v>22</v>
      </c>
      <c r="B44" s="21" t="str">
        <f>HYPERLINK("#'British Columbia'!C634","The government interferes far too much in our everyday lives by B1")</f>
        <v>The government interferes far too much in our everyday lives by B1</v>
      </c>
      <c r="C44" s="20"/>
    </row>
    <row r="45" spans="1:3" x14ac:dyDescent="0.3">
      <c r="A45" s="20" t="s">
        <v>22</v>
      </c>
      <c r="B45" s="21" t="str">
        <f>HYPERLINK("#'British Columbia'!C648","The growing number of newcomers from other countries is a threat to traditional Canadian customs and values by B1")</f>
        <v>The growing number of newcomers from other countries is a threat to traditional Canadian customs and values by B1</v>
      </c>
      <c r="C45" s="20"/>
    </row>
    <row r="46" spans="1:3" x14ac:dyDescent="0.3">
      <c r="A46" t="s">
        <v>23</v>
      </c>
      <c r="B46" s="1" t="str">
        <f>HYPERLINK("#'Ontario'!C2",_xlfn._LONGTEXT("Imagine your municipality is considering programs to help homeowners and building owners upgrade existing homes and buildings to reduce energy use for heating and cooling. This could include supports or standards to ensure that building retrofits use the ","most energy-efficient technologies when updating insulation, replacing windows, or improving air sealing. How much of a priority should this be for your city? by B1"))</f>
        <v>Imagine your municipality is considering programs to help homeowners and building owners upgrade existing homes and buildings to reduce energy use for heating and cooling. This could include supports or standards to ensure that building retrofits use the most energy-efficient technologies when updating insulation, replacing windows, or improving air sealing. How much of a priority should this be for your city? by B1</v>
      </c>
    </row>
    <row r="47" spans="1:3" x14ac:dyDescent="0.3">
      <c r="A47" t="s">
        <v>23</v>
      </c>
      <c r="B47" s="1" t="str">
        <f>HYPERLINK("#'Ontario'!C18",_xlfn._LONGTEXT("Imagine your municipality is considering programs to help homeowners and building owners upgrade existing homes and buildings by replacing natural gas, oil, or propane heating systems with electric technologies such as heat pumps. This could include suppo","rts or standards to ensure that building retrofits use electric technologies such as heat pumps when updating heating and cooling systems. How much of a priority should this be for your city? by B1"))</f>
        <v>Imagine your municipality is considering programs to help homeowners and building owners upgrade existing homes and buildings by replacing natural gas, oil, or propane heating systems with electric technologies such as heat pumps. This could include supports or standards to ensure that building retrofits use electric technologies such as heat pumps when updating heating and cooling systems. How much of a priority should this be for your city? by B1</v>
      </c>
    </row>
    <row r="48" spans="1:3" x14ac:dyDescent="0.3">
      <c r="A48" t="s">
        <v>23</v>
      </c>
      <c r="B48" s="1" t="str">
        <f>HYPERLINK("#'Ontario'!C34","If your municipality decided to move forward with programs to support upgrading homes and buildings to use less energy for heating and cooling, which approach do you prefer? by B1")</f>
        <v>If your municipality decided to move forward with programs to support upgrading homes and buildings to use less energy for heating and cooling, which approach do you prefer? by B1</v>
      </c>
    </row>
    <row r="49" spans="1:2" x14ac:dyDescent="0.3">
      <c r="A49" t="s">
        <v>23</v>
      </c>
      <c r="B49" s="1" t="str">
        <f>HYPERLINK("#'Ontario'!C47","If your municipality decided to move forward with programs to support upgrading homes and buildings with electric technologies such as heat pumps, which approach do you prefer? by B1")</f>
        <v>If your municipality decided to move forward with programs to support upgrading homes and buildings with electric technologies such as heat pumps, which approach do you prefer? by B1</v>
      </c>
    </row>
    <row r="50" spans="1:2" x14ac:dyDescent="0.3">
      <c r="A50" t="s">
        <v>23</v>
      </c>
      <c r="B50" s="1" t="str">
        <f>HYPERLINK("#'Ontario'!C60","Considering rising costs and other urgent pressures, which of the following comes closest to your view about programs to support upgrading homes and buildings to reduce energy use for heating and cooling? by B1")</f>
        <v>Considering rising costs and other urgent pressures, which of the following comes closest to your view about programs to support upgrading homes and buildings to reduce energy use for heating and cooling? by B1</v>
      </c>
    </row>
    <row r="51" spans="1:2" x14ac:dyDescent="0.3">
      <c r="A51" t="s">
        <v>23</v>
      </c>
      <c r="B51" s="1" t="str">
        <f>HYPERLINK("#'Ontario'!C72","Considering rising costs and other urgent pressures, which of the following comes closest to your view about programs to support upgrading heating and cooling systems in homes and buildings with electric technologies such as heat pumps? by B1")</f>
        <v>Considering rising costs and other urgent pressures, which of the following comes closest to your view about programs to support upgrading heating and cooling systems in homes and buildings with electric technologies such as heat pumps? by B1</v>
      </c>
    </row>
    <row r="52" spans="1:2" x14ac:dyDescent="0.3">
      <c r="A52" t="s">
        <v>23</v>
      </c>
      <c r="B52" s="1" t="str">
        <f>HYPERLINK("#'Ontario'!C84",_xlfn._LONGTEXT("Below are some concerns people raise about programs that encourage upgrades to homes and buildings to reduce energy use for heating and cooling. Please select the three that are most compelling to you. If none apply, select “None of these”. (percentage se","lected) by B1"))</f>
        <v>Below are some concerns people raise about programs that encourage upgrades to homes and buildings to reduce energy use for heating and cooling. Please select the three that are most compelling to you. If none apply, select “None of these”. (percentage selected) by B1</v>
      </c>
    </row>
    <row r="53" spans="1:2" x14ac:dyDescent="0.3">
      <c r="A53" t="s">
        <v>23</v>
      </c>
      <c r="B53" s="1" t="str">
        <f>HYPERLINK("#'Ontario'!C103",_xlfn._LONGTEXT("Below are some concerns people raise about programs that encourage upgrades to homes and buildings using electric technologies such as heat pumps. Please select the three that are most compelling to you. If none apply, select “None of these”. (percentage ","selected) by B1"))</f>
        <v>Below are some concerns people raise about programs that encourage upgrades to homes and buildings using electric technologies such as heat pumps. Please select the three that are most compelling to you. If none apply, select “None of these”. (percentage selected) by B1</v>
      </c>
    </row>
    <row r="54" spans="1:2" x14ac:dyDescent="0.3">
      <c r="A54" t="s">
        <v>23</v>
      </c>
      <c r="B54" s="1" t="str">
        <f>HYPERLINK("#'Ontario'!C123",_xlfn._LONGTEXT("Below are some types of information people may want to know when forming an opinion about programs to support upgrading homes and buildings to reduce energy use. Please select up to three that would be most important to you. If none apply, select “None of"," these”. (percentage selected) by B1"))</f>
        <v>Below are some types of information people may want to know when forming an opinion about programs to support upgrading homes and buildings to reduce energy use. Please select up to three that would be most important to you. If none apply, select “None of these”. (percentage selected) by B1</v>
      </c>
    </row>
    <row r="55" spans="1:2" x14ac:dyDescent="0.3">
      <c r="A55" t="s">
        <v>23</v>
      </c>
      <c r="B55" s="1" t="str">
        <f>HYPERLINK("#'Ontario'!C143",_xlfn._LONGTEXT("Below are some types of information people may want to know when forming an opinion about programs to support upgrading homes and buildings with electric technologies such as heat pumps. Please select up to three that would be most important to you. If no","ne apply, select “None of these”. (percentage selected) by B1"))</f>
        <v>Below are some types of information people may want to know when forming an opinion about programs to support upgrading homes and buildings with electric technologies such as heat pumps. Please select up to three that would be most important to you. If none apply, select “None of these”. (percentage selected) by B1</v>
      </c>
    </row>
    <row r="56" spans="1:2" x14ac:dyDescent="0.3">
      <c r="A56" t="s">
        <v>23</v>
      </c>
      <c r="B56" s="1" t="str">
        <f>HYPERLINK("#'Ontario'!C163",_xlfn._LONGTEXT("Scientists say climate change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(climate change impacts; resilience / adapt / prepare combined) by B1"))</f>
        <v>Scientists say climate change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(climate change impacts; resilience / adapt / prepare combined) by B1</v>
      </c>
    </row>
    <row r="57" spans="1:2" x14ac:dyDescent="0.3">
      <c r="A57" t="s">
        <v>23</v>
      </c>
      <c r="B57" s="1" t="str">
        <f>HYPERLINK("#'Ontario'!C179",_xlfn._LONGTEXT("Scientists say extreme weather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(extreme weather impacts; resilience / adapt / prepare combined) by B1"))</f>
        <v>Scientists say extreme weather is driving up infrastructure, insurance, and repair costs for communities across Canada. In response, some local governments are investing in new measures to reduce future costs and disruptions, for example: upgrading stormwater systems to manage heavier rainfall, expanding cooling centres during heat waves, HVAC filtration upgrades for public buildings and adding trees and shade to reduce extreme heat in neighbourhoods. How much of a priority should this plan be for your city? (extreme weather impacts; resilience / adapt / prepare combined) by B1</v>
      </c>
    </row>
    <row r="58" spans="1:2" x14ac:dyDescent="0.3">
      <c r="A58" t="s">
        <v>23</v>
      </c>
      <c r="B58" s="1" t="str">
        <f>HYPERLINK("#'Ontario'!C206","Now imagine your municipality is considering a plan to invest in measures to protect residents and infrastructure from extreme weather. Which statement comes closer to your view? by B1")</f>
        <v>Now imagine your municipality is considering a plan to invest in measures to protect residents and infrastructure from extreme weather. Which statement comes closer to your view? by B1</v>
      </c>
    </row>
    <row r="59" spans="1:2" x14ac:dyDescent="0.3">
      <c r="A59" t="s">
        <v>23</v>
      </c>
      <c r="B59" s="1" t="str">
        <f>HYPERLINK("#'Ontario'!C206","Now imagine your municipality is considering a plan to invest in measures to protect residents and infrastructure from extreme weather. Which statement comes closer to your view? by B1")</f>
        <v>Now imagine your municipality is considering a plan to invest in measures to protect residents and infrastructure from extreme weather. Which statement comes closer to your view? by B1</v>
      </c>
    </row>
    <row r="60" spans="1:2" x14ac:dyDescent="0.3">
      <c r="A60" t="s">
        <v>23</v>
      </c>
      <c r="B60" s="1" t="str">
        <f>HYPERLINK("#'Ontario'!C217","Below are some concerns people sometimes raise about plans to prepare communities for more frequent and severe extreme weather. Please select the three that are MOST compelling to you. If none apply, select “None of the above”. (percentage selected) by B1")</f>
        <v>Below are some concerns people sometimes raise about plans to prepare communities for more frequent and severe extreme weather. Please select the three that are MOST compelling to you. If none apply, select “None of the above”. (percentage selected) by B1</v>
      </c>
    </row>
    <row r="61" spans="1:2" x14ac:dyDescent="0.3">
      <c r="A61" t="s">
        <v>23</v>
      </c>
      <c r="B61" s="1" t="str">
        <f>HYPERLINK("#'Ontario'!C237",_xlfn._LONGTEXT("Below are some types of information people may want to know when forming an opinion about programs to prepare the community for more frequent and severe extreme weather. Please select up to three that would be MOST important to you. If none apply, select ","“None of these”. (percentage selected) by B1"))</f>
        <v>Below are some types of information people may want to know when forming an opinion about programs to prepare the community for more frequent and severe extreme weather. Please select up to three that would be MOST important to you. If none apply, select “None of these”. (percentage selected) by B1</v>
      </c>
    </row>
    <row r="62" spans="1:2" x14ac:dyDescent="0.3">
      <c r="A62" t="s">
        <v>23</v>
      </c>
      <c r="B62" s="1" t="str">
        <f>HYPERLINK("#'Ontario'!C254","Climate change impacts are directly contributing to higher costs for households in Canada. by B1")</f>
        <v>Climate change impacts are directly contributing to higher costs for households in Canada. by B1</v>
      </c>
    </row>
    <row r="63" spans="1:2" x14ac:dyDescent="0.3">
      <c r="A63" t="s">
        <v>23</v>
      </c>
      <c r="B63" s="1" t="str">
        <f>HYPERLINK("#'Ontario'!C269","In many cases, it’s cheaper to invest now than to pay for the impacts of climate change later. by B1")</f>
        <v>In many cases, it’s cheaper to invest now than to pay for the impacts of climate change later. by B1</v>
      </c>
    </row>
    <row r="64" spans="1:2" x14ac:dyDescent="0.3">
      <c r="A64" t="s">
        <v>23</v>
      </c>
      <c r="B64" s="1" t="str">
        <f>HYPERLINK("#'Ontario'!C284","I know what steps I could take to reduce my household’s energy use. by B1")</f>
        <v>I know what steps I could take to reduce my household’s energy use. by B1</v>
      </c>
    </row>
    <row r="65" spans="1:2" x14ac:dyDescent="0.3">
      <c r="A65" t="s">
        <v>23</v>
      </c>
      <c r="B65" s="1" t="str">
        <f>HYPERLINK("#'Ontario'!C299","I know where to go for information or support to prepare my home for extreme weather. by B1")</f>
        <v>I know where to go for information or support to prepare my home for extreme weather. by B1</v>
      </c>
    </row>
    <row r="66" spans="1:2" x14ac:dyDescent="0.3">
      <c r="A66" t="s">
        <v>23</v>
      </c>
      <c r="B66" s="1" t="str">
        <f>HYPERLINK("#'Ontario'!C314","I feel confident the actions I take meaningfully reduce my vulnerability to extreme weather impacts. by B1")</f>
        <v>I feel confident the actions I take meaningfully reduce my vulnerability to extreme weather impacts. by B1</v>
      </c>
    </row>
    <row r="67" spans="1:2" x14ac:dyDescent="0.3">
      <c r="A67" t="s">
        <v>23</v>
      </c>
      <c r="B67" s="1" t="str">
        <f>HYPERLINK("#'Ontario'!C329","I feel confident the actions I take meaningfully reduce my energy use. by B1")</f>
        <v>I feel confident the actions I take meaningfully reduce my energy use. by B1</v>
      </c>
    </row>
    <row r="68" spans="1:2" x14ac:dyDescent="0.3">
      <c r="A68" t="s">
        <v>23</v>
      </c>
      <c r="B68" s="1" t="str">
        <f>HYPERLINK("#'Ontario'!C344","Generally speaking, how strongly do you trust or distrust the following sources of information? Conventional news media (newspaper, television, radio) by B1")</f>
        <v>Generally speaking, how strongly do you trust or distrust the following sources of information? Conventional news media (newspaper, television, radio) by B1</v>
      </c>
    </row>
    <row r="69" spans="1:2" x14ac:dyDescent="0.3">
      <c r="A69" t="s">
        <v>23</v>
      </c>
      <c r="B69" s="1" t="str">
        <f>HYPERLINK("#'Ontario'!C360","Generally speaking, how strongly do you trust or distrust the following sources of information? Social media platforms by B1")</f>
        <v>Generally speaking, how strongly do you trust or distrust the following sources of information? Social media platforms by B1</v>
      </c>
    </row>
    <row r="70" spans="1:2" x14ac:dyDescent="0.3">
      <c r="A70" t="s">
        <v>23</v>
      </c>
      <c r="B70" s="1" t="str">
        <f>HYPERLINK("#'Ontario'!C376","Generally speaking, how strongly do you trust or distrust the following sources of information? Your local government by B1")</f>
        <v>Generally speaking, how strongly do you trust or distrust the following sources of information? Your local government by B1</v>
      </c>
    </row>
    <row r="71" spans="1:2" x14ac:dyDescent="0.3">
      <c r="A71" t="s">
        <v>23</v>
      </c>
      <c r="B71" s="1" t="str">
        <f>HYPERLINK("#'Ontario'!C392","Generally speaking, how strongly do you trust or distrust the following sources of information? Local firefighters by B1")</f>
        <v>Generally speaking, how strongly do you trust or distrust the following sources of information? Local firefighters by B1</v>
      </c>
    </row>
    <row r="72" spans="1:2" x14ac:dyDescent="0.3">
      <c r="A72" t="s">
        <v>23</v>
      </c>
      <c r="B72" s="1" t="str">
        <f>HYPERLINK("#'Ontario'!C408","Generally speaking, how strongly do you trust or distrust the following sources of information? Scientists by B1")</f>
        <v>Generally speaking, how strongly do you trust or distrust the following sources of information? Scientists by B1</v>
      </c>
    </row>
    <row r="73" spans="1:2" x14ac:dyDescent="0.3">
      <c r="A73" t="s">
        <v>23</v>
      </c>
      <c r="B73" s="1" t="str">
        <f>HYPERLINK("#'Ontario'!C424","Generally speaking, how strongly do you trust or distrust the following sources of information? Environmental groups by B1")</f>
        <v>Generally speaking, how strongly do you trust or distrust the following sources of information? Environmental groups by B1</v>
      </c>
    </row>
    <row r="74" spans="1:2" x14ac:dyDescent="0.3">
      <c r="A74" t="s">
        <v>23</v>
      </c>
      <c r="B74" s="1" t="str">
        <f>HYPERLINK("#'Ontario'!C440","Generally speaking, how strongly do you trust or distrust the following sources of information? Friends and family by B1")</f>
        <v>Generally speaking, how strongly do you trust or distrust the following sources of information? Friends and family by B1</v>
      </c>
    </row>
    <row r="75" spans="1:2" x14ac:dyDescent="0.3">
      <c r="A75" t="s">
        <v>23</v>
      </c>
      <c r="B75" s="1" t="str">
        <f>HYPERLINK("#'Ontario'!C456","Generally speaking, how strongly do you trust or distrust the following sources of information? Utility companies by B1")</f>
        <v>Generally speaking, how strongly do you trust or distrust the following sources of information? Utility companies by B1</v>
      </c>
    </row>
    <row r="76" spans="1:2" x14ac:dyDescent="0.3">
      <c r="A76" t="s">
        <v>23</v>
      </c>
      <c r="B76" s="1" t="str">
        <f>HYPERLINK("#'Ontario'!C472","In the past 10 years, have you personally experienced any of the following while living in your home? (Select all that apply) by B1")</f>
        <v>In the past 10 years, have you personally experienced any of the following while living in your home? (Select all that apply) by B1</v>
      </c>
    </row>
    <row r="77" spans="1:2" x14ac:dyDescent="0.3">
      <c r="A77" t="s">
        <v>23</v>
      </c>
      <c r="B77" s="1" t="str">
        <f>HYPERLINK("#'Ontario'!C489","How is your current housing situation best described? by B1")</f>
        <v>How is your current housing situation best described? by B1</v>
      </c>
    </row>
    <row r="78" spans="1:2" x14ac:dyDescent="0.3">
      <c r="A78" t="s">
        <v>23</v>
      </c>
      <c r="B78" s="1" t="str">
        <f>HYPERLINK("#'Ontario'!C505","What type of building do you live in? by B1")</f>
        <v>What type of building do you live in? by B1</v>
      </c>
    </row>
    <row r="79" spans="1:2" x14ac:dyDescent="0.3">
      <c r="A79" t="s">
        <v>23</v>
      </c>
      <c r="B79" s="1" t="str">
        <f>HYPERLINK("#'Ontario'!C522","Which system does your home primarily use for space heating? Please select only one. by B1")</f>
        <v>Which system does your home primarily use for space heating? Please select only one. by B1</v>
      </c>
    </row>
    <row r="80" spans="1:2" x14ac:dyDescent="0.3">
      <c r="A80" t="s">
        <v>23</v>
      </c>
      <c r="B80" s="1" t="str">
        <f>HYPERLINK("#'Ontario'!C539","Does your home have air conditioning or mechanical cooling? Please select one. by B1")</f>
        <v>Does your home have air conditioning or mechanical cooling? Please select one. by B1</v>
      </c>
    </row>
    <row r="81" spans="1:3" x14ac:dyDescent="0.3">
      <c r="A81" s="20" t="s">
        <v>23</v>
      </c>
      <c r="B81" s="21" t="str">
        <f>HYPERLINK("#'Ontario'!C552","How concerned are you, if at all, about climate change? by B1")</f>
        <v>How concerned are you, if at all, about climate change? by B1</v>
      </c>
      <c r="C81" s="20"/>
    </row>
    <row r="82" spans="1:3" x14ac:dyDescent="0.3">
      <c r="A82" s="20" t="s">
        <v>23</v>
      </c>
      <c r="B82" s="21" t="str">
        <f>HYPERLINK("#'Ontario'!C565","How much do you think climate change will harm future generations? by B1")</f>
        <v>How much do you think climate change will harm future generations? by B1</v>
      </c>
      <c r="C82" s="20"/>
    </row>
    <row r="83" spans="1:3" x14ac:dyDescent="0.3">
      <c r="A83" s="20" t="s">
        <v>23</v>
      </c>
      <c r="B83" s="21" t="str">
        <f>HYPERLINK("#'Ontario'!C577","Thinking specifically about the environmental movement, do you think of yourself as: by B1")</f>
        <v>Thinking specifically about the environmental movement, do you think of yourself as: by B1</v>
      </c>
      <c r="C83" s="20"/>
    </row>
    <row r="84" spans="1:3" x14ac:dyDescent="0.3">
      <c r="A84" s="20" t="s">
        <v>23</v>
      </c>
      <c r="B84" s="21" t="str">
        <f>HYPERLINK("#'Ontario'!C590","The effects of climate change are seriously exaggerated by B1")</f>
        <v>The effects of climate change are seriously exaggerated by B1</v>
      </c>
      <c r="C84" s="20"/>
    </row>
    <row r="85" spans="1:3" x14ac:dyDescent="0.3">
      <c r="A85" s="20" t="s">
        <v>23</v>
      </c>
      <c r="B85" s="21" t="str">
        <f>HYPERLINK("#'Ontario'!C604","We have gone too far in pushing equal rights in this country by B1")</f>
        <v>We have gone too far in pushing equal rights in this country by B1</v>
      </c>
      <c r="C85" s="20"/>
    </row>
    <row r="86" spans="1:3" x14ac:dyDescent="0.3">
      <c r="A86" s="20" t="s">
        <v>23</v>
      </c>
      <c r="B86" s="21" t="str">
        <f>HYPERLINK("#'Ontario'!C618","The government interferes far too much in our everyday lives by B1")</f>
        <v>The government interferes far too much in our everyday lives by B1</v>
      </c>
      <c r="C86" s="20"/>
    </row>
    <row r="87" spans="1:3" x14ac:dyDescent="0.3">
      <c r="A87" s="20" t="s">
        <v>23</v>
      </c>
      <c r="B87" s="21" t="str">
        <f>HYPERLINK("#'Ontario'!C632","The growing number of newcomers from other countries is a threat to traditional Canadian customs and values by B1")</f>
        <v>The growing number of newcomers from other countries is a threat to traditional Canadian customs and values by B1</v>
      </c>
      <c r="C87" s="20"/>
    </row>
  </sheetData>
  <mergeCells count="1">
    <mergeCell ref="A1:C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659"/>
  <sheetViews>
    <sheetView tabSelected="1" topLeftCell="A56" workbookViewId="0">
      <pane xSplit="1" topLeftCell="B1" activePane="topRight" state="frozen"/>
      <selection pane="topRight" activeCell="C314" sqref="C314"/>
    </sheetView>
  </sheetViews>
  <sheetFormatPr baseColWidth="10" defaultColWidth="8.88671875" defaultRowHeight="14.4" x14ac:dyDescent="0.3"/>
  <cols>
    <col min="1" max="1" width="50.5546875" customWidth="1"/>
    <col min="2" max="41" width="13" customWidth="1"/>
  </cols>
  <sheetData>
    <row r="1" spans="1:41" x14ac:dyDescent="0.3">
      <c r="A1" s="1" t="s">
        <v>24</v>
      </c>
    </row>
    <row r="2" spans="1:41" ht="130.05000000000001" customHeight="1" x14ac:dyDescent="0.3">
      <c r="A2" s="19" t="s">
        <v>222</v>
      </c>
      <c r="B2" s="33"/>
      <c r="C2" s="33" t="s">
        <v>25</v>
      </c>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row>
    <row r="3" spans="1:41" ht="22.05" customHeight="1" x14ac:dyDescent="0.3">
      <c r="A3" s="2"/>
      <c r="B3" s="2"/>
      <c r="C3" s="51" t="s">
        <v>1</v>
      </c>
      <c r="D3" s="52"/>
      <c r="E3" s="52"/>
      <c r="F3" s="52"/>
      <c r="G3" s="53"/>
      <c r="H3" s="51" t="s">
        <v>2</v>
      </c>
      <c r="I3" s="52"/>
      <c r="J3" s="53"/>
      <c r="K3" s="51" t="s">
        <v>26</v>
      </c>
      <c r="L3" s="53"/>
      <c r="M3" s="51" t="s">
        <v>27</v>
      </c>
      <c r="N3" s="53"/>
      <c r="O3" s="51" t="s">
        <v>28</v>
      </c>
      <c r="P3" s="53"/>
      <c r="Q3" s="51" t="s">
        <v>29</v>
      </c>
      <c r="R3" s="53"/>
      <c r="S3" s="51" t="s">
        <v>30</v>
      </c>
      <c r="T3" s="52"/>
      <c r="U3" s="52"/>
      <c r="V3" s="53"/>
      <c r="W3" s="51" t="s">
        <v>31</v>
      </c>
      <c r="X3" s="52"/>
      <c r="Y3" s="52"/>
      <c r="Z3" s="52"/>
      <c r="AA3" s="52"/>
      <c r="AB3" s="53"/>
      <c r="AC3" s="51" t="s">
        <v>32</v>
      </c>
      <c r="AD3" s="52"/>
      <c r="AE3" s="52"/>
      <c r="AF3" s="53"/>
      <c r="AG3" s="51" t="s">
        <v>33</v>
      </c>
      <c r="AH3" s="52"/>
      <c r="AI3" s="52"/>
      <c r="AJ3" s="53"/>
      <c r="AK3" s="51" t="s">
        <v>34</v>
      </c>
      <c r="AL3" s="52"/>
      <c r="AM3" s="52"/>
      <c r="AN3" s="52"/>
      <c r="AO3" s="53"/>
    </row>
    <row r="4" spans="1:41" ht="58.05" customHeight="1" x14ac:dyDescent="0.3">
      <c r="A4" s="3" t="s">
        <v>35</v>
      </c>
      <c r="B4" s="3" t="s">
        <v>0</v>
      </c>
      <c r="C4" s="3" t="s">
        <v>3</v>
      </c>
      <c r="D4" s="3" t="s">
        <v>4</v>
      </c>
      <c r="E4" s="3" t="s">
        <v>5</v>
      </c>
      <c r="F4" s="3" t="s">
        <v>6</v>
      </c>
      <c r="G4" s="3" t="s">
        <v>7</v>
      </c>
      <c r="H4" s="3" t="s">
        <v>8</v>
      </c>
      <c r="I4" s="3" t="s">
        <v>9</v>
      </c>
      <c r="J4" s="3" t="s">
        <v>10</v>
      </c>
      <c r="K4" s="3" t="s">
        <v>36</v>
      </c>
      <c r="L4" s="3" t="s">
        <v>37</v>
      </c>
      <c r="M4" s="3" t="s">
        <v>38</v>
      </c>
      <c r="N4" s="3" t="s">
        <v>39</v>
      </c>
      <c r="O4" s="3" t="s">
        <v>40</v>
      </c>
      <c r="P4" s="3" t="s">
        <v>41</v>
      </c>
      <c r="Q4" s="3" t="s">
        <v>42</v>
      </c>
      <c r="R4" s="3" t="s">
        <v>43</v>
      </c>
      <c r="S4" s="3" t="s">
        <v>44</v>
      </c>
      <c r="T4" s="3" t="s">
        <v>45</v>
      </c>
      <c r="U4" s="3" t="s">
        <v>46</v>
      </c>
      <c r="V4" s="3" t="s">
        <v>47</v>
      </c>
      <c r="W4" s="3" t="s">
        <v>48</v>
      </c>
      <c r="X4" s="3" t="s">
        <v>49</v>
      </c>
      <c r="Y4" s="3" t="s">
        <v>50</v>
      </c>
      <c r="Z4" s="3" t="s">
        <v>258</v>
      </c>
      <c r="AA4" s="3" t="s">
        <v>52</v>
      </c>
      <c r="AB4" s="3" t="s">
        <v>53</v>
      </c>
      <c r="AC4" s="3" t="s">
        <v>54</v>
      </c>
      <c r="AD4" s="3" t="s">
        <v>55</v>
      </c>
      <c r="AE4" s="3" t="s">
        <v>56</v>
      </c>
      <c r="AF4" s="3" t="s">
        <v>57</v>
      </c>
      <c r="AG4" s="3" t="s">
        <v>58</v>
      </c>
      <c r="AH4" s="3" t="s">
        <v>59</v>
      </c>
      <c r="AI4" s="3" t="s">
        <v>60</v>
      </c>
      <c r="AJ4" s="3" t="s">
        <v>61</v>
      </c>
      <c r="AK4" s="3" t="s">
        <v>62</v>
      </c>
      <c r="AL4" s="3" t="s">
        <v>63</v>
      </c>
      <c r="AM4" s="3" t="s">
        <v>64</v>
      </c>
      <c r="AN4" s="3" t="s">
        <v>65</v>
      </c>
      <c r="AO4" s="3" t="s">
        <v>47</v>
      </c>
    </row>
    <row r="5" spans="1:41" ht="19.95" customHeight="1" x14ac:dyDescent="0.3">
      <c r="A5" s="14" t="s">
        <v>11</v>
      </c>
      <c r="B5" s="4">
        <v>620.7469334602356</v>
      </c>
      <c r="C5" s="5">
        <v>144.92385184764859</v>
      </c>
      <c r="D5" s="5">
        <v>70.969826936721802</v>
      </c>
      <c r="E5" s="5">
        <v>109.07097685337069</v>
      </c>
      <c r="F5" s="5">
        <v>189.75114852190021</v>
      </c>
      <c r="G5" s="5">
        <v>54.463043212890618</v>
      </c>
      <c r="H5" s="6">
        <v>154.68150413036349</v>
      </c>
      <c r="I5" s="6">
        <v>208.23520195484161</v>
      </c>
      <c r="J5" s="6">
        <v>257.83022737503052</v>
      </c>
      <c r="K5" s="5">
        <v>428.29641979932791</v>
      </c>
      <c r="L5" s="5">
        <v>190.61871612071991</v>
      </c>
      <c r="M5" s="6">
        <v>451.37121748924261</v>
      </c>
      <c r="N5" s="6">
        <v>169.37571597099301</v>
      </c>
      <c r="O5" s="5">
        <v>344.61683136224752</v>
      </c>
      <c r="P5" s="5">
        <v>265.79167181253428</v>
      </c>
      <c r="Q5" s="6">
        <v>340.2245619893074</v>
      </c>
      <c r="R5" s="6">
        <v>234.56569194793701</v>
      </c>
      <c r="S5" s="5">
        <v>192.76271486282349</v>
      </c>
      <c r="T5" s="5">
        <v>288.25987458229059</v>
      </c>
      <c r="U5" s="5">
        <v>79.767136335372925</v>
      </c>
      <c r="V5" s="5">
        <v>25.780372381210331</v>
      </c>
      <c r="W5" s="6">
        <v>54.197056889533997</v>
      </c>
      <c r="X5" s="6">
        <v>255.819864988327</v>
      </c>
      <c r="Y5" s="6">
        <v>185.80260843038559</v>
      </c>
      <c r="Z5" s="6">
        <v>101.7638286352158</v>
      </c>
      <c r="AA5" s="6">
        <v>47.813964784145362</v>
      </c>
      <c r="AB5" s="6">
        <v>241.67853975296021</v>
      </c>
      <c r="AC5" s="5">
        <v>192.73372060060501</v>
      </c>
      <c r="AD5" s="5">
        <v>136.5558677315712</v>
      </c>
      <c r="AE5" s="5">
        <v>120.6907902359962</v>
      </c>
      <c r="AF5" s="5">
        <v>117.01133984327321</v>
      </c>
      <c r="AG5" s="6">
        <v>152.4401444196701</v>
      </c>
      <c r="AH5" s="6">
        <v>188.94568735361099</v>
      </c>
      <c r="AI5" s="6">
        <v>185.8436499834061</v>
      </c>
      <c r="AJ5" s="6">
        <v>93.517451703548431</v>
      </c>
      <c r="AK5" s="5">
        <v>388.6381059885025</v>
      </c>
      <c r="AL5" s="5">
        <v>140.42908716201779</v>
      </c>
      <c r="AM5" s="5">
        <v>26.251489996910099</v>
      </c>
      <c r="AN5" s="5">
        <v>21.99601519107819</v>
      </c>
      <c r="AO5" s="5">
        <v>43.43223512172699</v>
      </c>
    </row>
    <row r="6" spans="1:41" ht="19.95" customHeight="1" x14ac:dyDescent="0.3">
      <c r="A6" s="15" t="s">
        <v>12</v>
      </c>
      <c r="B6" s="4">
        <v>631</v>
      </c>
      <c r="C6" s="5">
        <v>159</v>
      </c>
      <c r="D6" s="5">
        <v>74</v>
      </c>
      <c r="E6" s="5">
        <v>119</v>
      </c>
      <c r="F6" s="5">
        <v>177</v>
      </c>
      <c r="G6" s="5">
        <v>55</v>
      </c>
      <c r="H6" s="6">
        <v>114</v>
      </c>
      <c r="I6" s="6">
        <v>227</v>
      </c>
      <c r="J6" s="6">
        <v>290</v>
      </c>
      <c r="K6" s="5">
        <v>438</v>
      </c>
      <c r="L6" s="5">
        <v>191</v>
      </c>
      <c r="M6" s="6">
        <v>454</v>
      </c>
      <c r="N6" s="6">
        <v>177</v>
      </c>
      <c r="O6" s="5">
        <v>349</v>
      </c>
      <c r="P6" s="5">
        <v>272</v>
      </c>
      <c r="Q6" s="6">
        <v>368</v>
      </c>
      <c r="R6" s="6">
        <v>220</v>
      </c>
      <c r="S6" s="5">
        <v>201</v>
      </c>
      <c r="T6" s="5">
        <v>287</v>
      </c>
      <c r="U6" s="5">
        <v>83</v>
      </c>
      <c r="V6" s="5">
        <v>27</v>
      </c>
      <c r="W6" s="6">
        <v>56</v>
      </c>
      <c r="X6" s="6">
        <v>266</v>
      </c>
      <c r="Y6" s="6">
        <v>197</v>
      </c>
      <c r="Z6" s="6">
        <v>96</v>
      </c>
      <c r="AA6" s="6">
        <v>46</v>
      </c>
      <c r="AB6" s="6">
        <v>245</v>
      </c>
      <c r="AC6" s="5">
        <v>188</v>
      </c>
      <c r="AD6" s="5">
        <v>138</v>
      </c>
      <c r="AE6" s="5">
        <v>132</v>
      </c>
      <c r="AF6" s="5">
        <v>118</v>
      </c>
      <c r="AG6" s="6">
        <v>94</v>
      </c>
      <c r="AH6" s="6">
        <v>224</v>
      </c>
      <c r="AI6" s="6">
        <v>214</v>
      </c>
      <c r="AJ6" s="6">
        <v>99</v>
      </c>
      <c r="AK6" s="5">
        <v>393</v>
      </c>
      <c r="AL6" s="5">
        <v>159</v>
      </c>
      <c r="AM6" s="5">
        <v>18</v>
      </c>
      <c r="AN6" s="5">
        <v>21</v>
      </c>
      <c r="AO6" s="5">
        <v>40</v>
      </c>
    </row>
    <row r="7" spans="1:41" ht="19.95" customHeight="1" x14ac:dyDescent="0.3">
      <c r="A7" s="16" t="s">
        <v>260</v>
      </c>
      <c r="B7" s="7">
        <v>0.38375940590330299</v>
      </c>
      <c r="C7" s="8">
        <v>0.55912432568598502</v>
      </c>
      <c r="D7" s="8">
        <v>0.62856296262517786</v>
      </c>
      <c r="E7" s="9">
        <v>0.36361353177982608</v>
      </c>
      <c r="F7" s="10">
        <v>0.27423101949204431</v>
      </c>
      <c r="G7" s="10">
        <v>7.9562701677014194E-2</v>
      </c>
      <c r="H7" s="11">
        <v>0.37657144443545931</v>
      </c>
      <c r="I7" s="11">
        <v>0.37635688138407142</v>
      </c>
      <c r="J7" s="11">
        <v>0.39405032837088322</v>
      </c>
      <c r="K7" s="9">
        <v>0.36530682472359272</v>
      </c>
      <c r="L7" s="9">
        <v>0.41929813257590282</v>
      </c>
      <c r="M7" s="11">
        <v>0.37797377192265191</v>
      </c>
      <c r="N7" s="11">
        <v>0.39917760584313883</v>
      </c>
      <c r="O7" s="9">
        <v>0.39594449606162319</v>
      </c>
      <c r="P7" s="9">
        <v>0.36358185690777262</v>
      </c>
      <c r="Q7" s="11">
        <v>0.41064202590923737</v>
      </c>
      <c r="R7" s="11">
        <v>0.37450849468564912</v>
      </c>
      <c r="S7" s="9">
        <v>0.36312106364268232</v>
      </c>
      <c r="T7" s="9">
        <v>0.41298136132212843</v>
      </c>
      <c r="U7" s="9">
        <v>0.45455478239213581</v>
      </c>
      <c r="V7" s="9">
        <v>0.34121786890180578</v>
      </c>
      <c r="W7" s="11">
        <v>0.48676847890793262</v>
      </c>
      <c r="X7" s="11">
        <v>0.4106929647953384</v>
      </c>
      <c r="Y7" s="11">
        <v>0.4095728437762266</v>
      </c>
      <c r="Z7" s="11">
        <v>0.34387831850007239</v>
      </c>
      <c r="AA7" s="11">
        <v>0.4122884999818901</v>
      </c>
      <c r="AB7" s="12">
        <v>0.33583668936376981</v>
      </c>
      <c r="AC7" s="9">
        <v>0.39504361879293581</v>
      </c>
      <c r="AD7" s="9">
        <v>0.41074182813891402</v>
      </c>
      <c r="AE7" s="9">
        <v>0.34561750152618431</v>
      </c>
      <c r="AF7" s="9">
        <v>0.39073194950863538</v>
      </c>
      <c r="AG7" s="11">
        <v>0.30284421373112119</v>
      </c>
      <c r="AH7" s="11">
        <v>0.40779385960347392</v>
      </c>
      <c r="AI7" s="11">
        <v>0.37853909587221962</v>
      </c>
      <c r="AJ7" s="13">
        <v>0.4774710983896201</v>
      </c>
      <c r="AK7" s="9">
        <v>0.38424486245418121</v>
      </c>
      <c r="AL7" s="9">
        <v>0.42024385229801198</v>
      </c>
      <c r="AM7" s="9">
        <v>0.25694766912498301</v>
      </c>
      <c r="AN7" s="9">
        <v>0.34335245187937657</v>
      </c>
      <c r="AO7" s="9">
        <v>0.35856255844279122</v>
      </c>
    </row>
    <row r="8" spans="1:41" ht="19.95" customHeight="1" x14ac:dyDescent="0.3">
      <c r="A8" s="17" t="s">
        <v>14</v>
      </c>
      <c r="B8" s="7">
        <v>6.4401784573359183E-2</v>
      </c>
      <c r="C8" s="9">
        <v>8.6082660020071589E-2</v>
      </c>
      <c r="D8" s="8">
        <v>0.2126555976033368</v>
      </c>
      <c r="E8" s="10">
        <v>2.003821682035356E-2</v>
      </c>
      <c r="F8" s="10">
        <v>2.9324890891452529E-2</v>
      </c>
      <c r="G8" s="9">
        <v>2.6936911385037361E-2</v>
      </c>
      <c r="H8" s="11">
        <v>3.915363451281853E-2</v>
      </c>
      <c r="I8" s="11">
        <v>6.7524839103523637E-2</v>
      </c>
      <c r="J8" s="11">
        <v>7.7026727622934346E-2</v>
      </c>
      <c r="K8" s="9">
        <v>6.0639701958965418E-2</v>
      </c>
      <c r="L8" s="9">
        <v>7.3473598613928964E-2</v>
      </c>
      <c r="M8" s="11">
        <v>6.8208153244453382E-2</v>
      </c>
      <c r="N8" s="11">
        <v>5.4258150632476312E-2</v>
      </c>
      <c r="O8" s="9">
        <v>6.7093270808488079E-2</v>
      </c>
      <c r="P8" s="9">
        <v>5.5084958589493423E-2</v>
      </c>
      <c r="Q8" s="11">
        <v>7.9988837251931857E-2</v>
      </c>
      <c r="R8" s="11">
        <v>4.8760097959848793E-2</v>
      </c>
      <c r="S8" s="9">
        <v>6.1373713341040713E-2</v>
      </c>
      <c r="T8" s="9">
        <v>6.2818358490015394E-2</v>
      </c>
      <c r="U8" s="9">
        <v>9.6147403912391169E-2</v>
      </c>
      <c r="V8" s="9">
        <v>6.1533295640066911E-2</v>
      </c>
      <c r="W8" s="11">
        <v>9.0482344667881992E-2</v>
      </c>
      <c r="X8" s="11">
        <v>7.9612311549000489E-2</v>
      </c>
      <c r="Y8" s="11">
        <v>8.9576425586548825E-2</v>
      </c>
      <c r="Z8" s="11">
        <v>7.3203691571779972E-2</v>
      </c>
      <c r="AA8" s="11">
        <v>5.8952636019351218E-2</v>
      </c>
      <c r="AB8" s="11">
        <v>4.4811118408246552E-2</v>
      </c>
      <c r="AC8" s="9">
        <v>7.3330732730797335E-2</v>
      </c>
      <c r="AD8" s="9">
        <v>3.2268151651859263E-2</v>
      </c>
      <c r="AE8" s="9">
        <v>5.9421011304314549E-2</v>
      </c>
      <c r="AF8" s="9">
        <v>5.9873177999111571E-2</v>
      </c>
      <c r="AG8" s="11">
        <v>2.875930300684151E-2</v>
      </c>
      <c r="AH8" s="11">
        <v>7.5411783118713008E-2</v>
      </c>
      <c r="AI8" s="11">
        <v>7.2984515016778106E-2</v>
      </c>
      <c r="AJ8" s="11">
        <v>8.3200493371642995E-2</v>
      </c>
      <c r="AK8" s="9">
        <v>6.7147912513285793E-2</v>
      </c>
      <c r="AL8" s="9">
        <v>7.8462280049366603E-2</v>
      </c>
      <c r="AM8" s="9">
        <v>5.0496068907395893E-2</v>
      </c>
      <c r="AN8" s="9">
        <v>6.9875807863091555E-2</v>
      </c>
      <c r="AO8" s="9">
        <v>0</v>
      </c>
    </row>
    <row r="9" spans="1:41" ht="19.95" customHeight="1" x14ac:dyDescent="0.3">
      <c r="A9" s="16" t="s">
        <v>15</v>
      </c>
      <c r="B9" s="7">
        <v>0.31935762132994377</v>
      </c>
      <c r="C9" s="8">
        <v>0.47304166566591349</v>
      </c>
      <c r="D9" s="9">
        <v>0.41590736502184111</v>
      </c>
      <c r="E9" s="9">
        <v>0.34357531495947258</v>
      </c>
      <c r="F9" s="10">
        <v>0.24490612860059169</v>
      </c>
      <c r="G9" s="10">
        <v>5.2625790291976837E-2</v>
      </c>
      <c r="H9" s="11">
        <v>0.33741780992264081</v>
      </c>
      <c r="I9" s="11">
        <v>0.30883204228054778</v>
      </c>
      <c r="J9" s="11">
        <v>0.31702360074794877</v>
      </c>
      <c r="K9" s="9">
        <v>0.30466712276462732</v>
      </c>
      <c r="L9" s="9">
        <v>0.34582453396197382</v>
      </c>
      <c r="M9" s="11">
        <v>0.30976561867819852</v>
      </c>
      <c r="N9" s="11">
        <v>0.34491945521066247</v>
      </c>
      <c r="O9" s="9">
        <v>0.32885122525313509</v>
      </c>
      <c r="P9" s="9">
        <v>0.30849689831827909</v>
      </c>
      <c r="Q9" s="11">
        <v>0.33065318865730547</v>
      </c>
      <c r="R9" s="11">
        <v>0.32574839672580042</v>
      </c>
      <c r="S9" s="9">
        <v>0.30174735030164163</v>
      </c>
      <c r="T9" s="9">
        <v>0.35016300283211299</v>
      </c>
      <c r="U9" s="9">
        <v>0.35840737847974458</v>
      </c>
      <c r="V9" s="9">
        <v>0.2796845732617389</v>
      </c>
      <c r="W9" s="11">
        <v>0.3962861342400506</v>
      </c>
      <c r="X9" s="11">
        <v>0.3310806532463379</v>
      </c>
      <c r="Y9" s="11">
        <v>0.31999641818967778</v>
      </c>
      <c r="Z9" s="11">
        <v>0.27067462692829253</v>
      </c>
      <c r="AA9" s="11">
        <v>0.35333586396253891</v>
      </c>
      <c r="AB9" s="12">
        <v>0.29102557095552328</v>
      </c>
      <c r="AC9" s="9">
        <v>0.32171288606213838</v>
      </c>
      <c r="AD9" s="9">
        <v>0.37847367648705471</v>
      </c>
      <c r="AE9" s="9">
        <v>0.28619649022186971</v>
      </c>
      <c r="AF9" s="9">
        <v>0.33085877150952392</v>
      </c>
      <c r="AG9" s="11">
        <v>0.27408491072427971</v>
      </c>
      <c r="AH9" s="11">
        <v>0.33238207648476092</v>
      </c>
      <c r="AI9" s="11">
        <v>0.30555458085544152</v>
      </c>
      <c r="AJ9" s="11">
        <v>0.39427060501797712</v>
      </c>
      <c r="AK9" s="9">
        <v>0.31709694994089538</v>
      </c>
      <c r="AL9" s="9">
        <v>0.34178157224864542</v>
      </c>
      <c r="AM9" s="9">
        <v>0.2064516002175871</v>
      </c>
      <c r="AN9" s="9">
        <v>0.27347664401628502</v>
      </c>
      <c r="AO9" s="9">
        <v>0.35856255844279122</v>
      </c>
    </row>
    <row r="10" spans="1:41" ht="19.95" customHeight="1" x14ac:dyDescent="0.3">
      <c r="A10" s="17" t="s">
        <v>261</v>
      </c>
      <c r="B10" s="7">
        <v>0.578917999894904</v>
      </c>
      <c r="C10" s="10">
        <v>0.43502469619418899</v>
      </c>
      <c r="D10" s="10">
        <v>0.34939761737859532</v>
      </c>
      <c r="E10" s="9">
        <v>0.61763391868534057</v>
      </c>
      <c r="F10" s="8">
        <v>0.70069898077349713</v>
      </c>
      <c r="G10" s="8">
        <v>0.88374267886610502</v>
      </c>
      <c r="H10" s="11">
        <v>0.58622066932524486</v>
      </c>
      <c r="I10" s="11">
        <v>0.59528938189698966</v>
      </c>
      <c r="J10" s="11">
        <v>0.56131461034921548</v>
      </c>
      <c r="K10" s="9">
        <v>0.60152647975241325</v>
      </c>
      <c r="L10" s="9">
        <v>0.53368282788567856</v>
      </c>
      <c r="M10" s="11">
        <v>0.58077314214455533</v>
      </c>
      <c r="N10" s="11">
        <v>0.57397421081014388</v>
      </c>
      <c r="O10" s="9">
        <v>0.57357671548252687</v>
      </c>
      <c r="P10" s="9">
        <v>0.58877036574929842</v>
      </c>
      <c r="Q10" s="11">
        <v>0.56152680563954449</v>
      </c>
      <c r="R10" s="11">
        <v>0.59245396547376994</v>
      </c>
      <c r="S10" s="9">
        <v>0.61063076217375933</v>
      </c>
      <c r="T10" s="9">
        <v>0.55147805915596293</v>
      </c>
      <c r="U10" s="9">
        <v>0.53481494648171557</v>
      </c>
      <c r="V10" s="9">
        <v>0.61130884554647236</v>
      </c>
      <c r="W10" s="11">
        <v>0.48003327109588639</v>
      </c>
      <c r="X10" s="11">
        <v>0.56859199732192667</v>
      </c>
      <c r="Y10" s="11">
        <v>0.57164433139339355</v>
      </c>
      <c r="Z10" s="11">
        <v>0.64547880454173168</v>
      </c>
      <c r="AA10" s="11">
        <v>0.54732567964369672</v>
      </c>
      <c r="AB10" s="11">
        <v>0.60233258903959297</v>
      </c>
      <c r="AC10" s="9">
        <v>0.57101340420484126</v>
      </c>
      <c r="AD10" s="9">
        <v>0.56473222785780619</v>
      </c>
      <c r="AE10" s="9">
        <v>0.6190392087823976</v>
      </c>
      <c r="AF10" s="9">
        <v>0.58467942535095108</v>
      </c>
      <c r="AG10" s="11">
        <v>0.6608053971071044</v>
      </c>
      <c r="AH10" s="11">
        <v>0.55438810390016247</v>
      </c>
      <c r="AI10" s="11">
        <v>0.581624319226832</v>
      </c>
      <c r="AJ10" s="11">
        <v>0.48961850864188322</v>
      </c>
      <c r="AK10" s="9">
        <v>0.58096951405559727</v>
      </c>
      <c r="AL10" s="9">
        <v>0.55104563669585238</v>
      </c>
      <c r="AM10" s="9">
        <v>0.69420508035342199</v>
      </c>
      <c r="AN10" s="9">
        <v>0.56259668371540061</v>
      </c>
      <c r="AO10" s="9">
        <v>0.58926377697048571</v>
      </c>
    </row>
    <row r="11" spans="1:41" ht="19.95" customHeight="1" x14ac:dyDescent="0.3">
      <c r="A11" s="16" t="s">
        <v>17</v>
      </c>
      <c r="B11" s="7">
        <v>0.394992876724377</v>
      </c>
      <c r="C11" s="9">
        <v>0.39769747545001882</v>
      </c>
      <c r="D11" s="10">
        <v>0.20815658823545261</v>
      </c>
      <c r="E11" s="9">
        <v>0.48005534857306531</v>
      </c>
      <c r="F11" s="8">
        <v>0.5018445317634378</v>
      </c>
      <c r="G11" s="10">
        <v>0.26765664858242122</v>
      </c>
      <c r="H11" s="11">
        <v>0.42657870793912728</v>
      </c>
      <c r="I11" s="11">
        <v>0.42497229085840138</v>
      </c>
      <c r="J11" s="11">
        <v>0.35183070232965552</v>
      </c>
      <c r="K11" s="9">
        <v>0.39948597615726888</v>
      </c>
      <c r="L11" s="9">
        <v>0.38869322553915919</v>
      </c>
      <c r="M11" s="11">
        <v>0.38696882276995798</v>
      </c>
      <c r="N11" s="11">
        <v>0.41637626679208739</v>
      </c>
      <c r="O11" s="9">
        <v>0.36332882114367349</v>
      </c>
      <c r="P11" s="9">
        <v>0.43451494747207831</v>
      </c>
      <c r="Q11" s="11">
        <v>0.35715436917635779</v>
      </c>
      <c r="R11" s="11">
        <v>0.44198286820714372</v>
      </c>
      <c r="S11" s="9">
        <v>0.37302687038491189</v>
      </c>
      <c r="T11" s="9">
        <v>0.39410557592162199</v>
      </c>
      <c r="U11" s="9">
        <v>0.37487947615755368</v>
      </c>
      <c r="V11" s="9">
        <v>0.35663979308229699</v>
      </c>
      <c r="W11" s="12">
        <v>0.21942339866478119</v>
      </c>
      <c r="X11" s="11">
        <v>0.38694587976387018</v>
      </c>
      <c r="Y11" s="11">
        <v>0.37881471023713797</v>
      </c>
      <c r="Z11" s="11">
        <v>0.37430612562506338</v>
      </c>
      <c r="AA11" s="11">
        <v>0.35654497072724028</v>
      </c>
      <c r="AB11" s="11">
        <v>0.42314815718934029</v>
      </c>
      <c r="AC11" s="9">
        <v>0.42466406306493648</v>
      </c>
      <c r="AD11" s="9">
        <v>0.40603124915462319</v>
      </c>
      <c r="AE11" s="9">
        <v>0.38342037813911972</v>
      </c>
      <c r="AF11" s="9">
        <v>0.40844092242028401</v>
      </c>
      <c r="AG11" s="13">
        <v>0.50235036915021036</v>
      </c>
      <c r="AH11" s="11">
        <v>0.3700743066127023</v>
      </c>
      <c r="AI11" s="11">
        <v>0.38663795782245852</v>
      </c>
      <c r="AJ11" s="12">
        <v>0.28694217084872847</v>
      </c>
      <c r="AK11" s="9">
        <v>0.39887487862936621</v>
      </c>
      <c r="AL11" s="9">
        <v>0.34426271076824111</v>
      </c>
      <c r="AM11" s="9">
        <v>0.55619096832768977</v>
      </c>
      <c r="AN11" s="9">
        <v>0.45192674916139641</v>
      </c>
      <c r="AO11" s="9">
        <v>0.39801571486232101</v>
      </c>
    </row>
    <row r="12" spans="1:41" ht="19.95" customHeight="1" x14ac:dyDescent="0.3">
      <c r="A12" s="17" t="s">
        <v>18</v>
      </c>
      <c r="B12" s="7">
        <v>0.14052705190912129</v>
      </c>
      <c r="C12" s="10">
        <v>3.7327220744170241E-2</v>
      </c>
      <c r="D12" s="9">
        <v>0.1125923508488349</v>
      </c>
      <c r="E12" s="9">
        <v>0.1079121433634035</v>
      </c>
      <c r="F12" s="8">
        <v>0.18186983746505439</v>
      </c>
      <c r="G12" s="8">
        <v>0.34035656316627388</v>
      </c>
      <c r="H12" s="11">
        <v>0.117509431451257</v>
      </c>
      <c r="I12" s="11">
        <v>0.13893293472318191</v>
      </c>
      <c r="J12" s="11">
        <v>0.15562361955251219</v>
      </c>
      <c r="K12" s="9">
        <v>0.15106939335723971</v>
      </c>
      <c r="L12" s="9">
        <v>0.11819015825478731</v>
      </c>
      <c r="M12" s="11">
        <v>0.1543447291565829</v>
      </c>
      <c r="N12" s="11">
        <v>0.10370417109468209</v>
      </c>
      <c r="O12" s="9">
        <v>0.1648670226161876</v>
      </c>
      <c r="P12" s="9">
        <v>0.1144346826341812</v>
      </c>
      <c r="Q12" s="11">
        <v>0.14230326272111021</v>
      </c>
      <c r="R12" s="11">
        <v>0.13280451105343549</v>
      </c>
      <c r="S12" s="8">
        <v>0.19714437327721779</v>
      </c>
      <c r="T12" s="10">
        <v>0.1133031043405256</v>
      </c>
      <c r="U12" s="9">
        <v>0.10829612966818521</v>
      </c>
      <c r="V12" s="9">
        <v>0.16477209404295179</v>
      </c>
      <c r="W12" s="11">
        <v>0.1731686141012474</v>
      </c>
      <c r="X12" s="11">
        <v>0.1457029975377607</v>
      </c>
      <c r="Y12" s="11">
        <v>0.13469547720771149</v>
      </c>
      <c r="Z12" s="11">
        <v>0.19590938111671041</v>
      </c>
      <c r="AA12" s="11">
        <v>0.12323102464559881</v>
      </c>
      <c r="AB12" s="11">
        <v>0.1333404732408125</v>
      </c>
      <c r="AC12" s="9">
        <v>0.1248630030015931</v>
      </c>
      <c r="AD12" s="9">
        <v>0.14038455392662941</v>
      </c>
      <c r="AE12" s="9">
        <v>0.17298264910175271</v>
      </c>
      <c r="AF12" s="9">
        <v>0.1083265409343572</v>
      </c>
      <c r="AG12" s="11">
        <v>0.13152742743801191</v>
      </c>
      <c r="AH12" s="11">
        <v>0.15510410959481699</v>
      </c>
      <c r="AI12" s="11">
        <v>0.13900399332307931</v>
      </c>
      <c r="AJ12" s="11">
        <v>0.12877184105677089</v>
      </c>
      <c r="AK12" s="9">
        <v>0.140081805258404</v>
      </c>
      <c r="AL12" s="9">
        <v>0.15488686468280949</v>
      </c>
      <c r="AM12" s="9">
        <v>4.2649704712190192E-2</v>
      </c>
      <c r="AN12" s="9">
        <v>0.1106699345540043</v>
      </c>
      <c r="AO12" s="9">
        <v>0.17236212139840859</v>
      </c>
    </row>
    <row r="13" spans="1:41" ht="19.95" customHeight="1" x14ac:dyDescent="0.3">
      <c r="A13" s="16" t="s">
        <v>19</v>
      </c>
      <c r="B13" s="7">
        <v>4.3398071261405782E-2</v>
      </c>
      <c r="C13" s="10">
        <v>0</v>
      </c>
      <c r="D13" s="9">
        <v>2.864867829430787E-2</v>
      </c>
      <c r="E13" s="9">
        <v>2.9666426748871801E-2</v>
      </c>
      <c r="F13" s="9">
        <v>1.6984611545004909E-2</v>
      </c>
      <c r="G13" s="8">
        <v>0.27572946711740992</v>
      </c>
      <c r="H13" s="11">
        <v>4.213252993486049E-2</v>
      </c>
      <c r="I13" s="11">
        <v>3.1384156315406378E-2</v>
      </c>
      <c r="J13" s="11">
        <v>5.3860288467047789E-2</v>
      </c>
      <c r="K13" s="9">
        <v>5.0971110237904647E-2</v>
      </c>
      <c r="L13" s="9">
        <v>2.6799444091732089E-2</v>
      </c>
      <c r="M13" s="11">
        <v>3.945959021801438E-2</v>
      </c>
      <c r="N13" s="11">
        <v>5.3893772923374397E-2</v>
      </c>
      <c r="O13" s="9">
        <v>4.5380871722665687E-2</v>
      </c>
      <c r="P13" s="9">
        <v>3.982073564303891E-2</v>
      </c>
      <c r="Q13" s="13">
        <v>6.2069173742076468E-2</v>
      </c>
      <c r="R13" s="12">
        <v>1.7666586213190678E-2</v>
      </c>
      <c r="S13" s="9">
        <v>4.0459518511629627E-2</v>
      </c>
      <c r="T13" s="9">
        <v>4.4069378893815313E-2</v>
      </c>
      <c r="U13" s="9">
        <v>5.1639340655976633E-2</v>
      </c>
      <c r="V13" s="9">
        <v>8.9896958421223486E-2</v>
      </c>
      <c r="W13" s="11">
        <v>8.744125832985776E-2</v>
      </c>
      <c r="X13" s="11">
        <v>3.5943120020295732E-2</v>
      </c>
      <c r="Y13" s="11">
        <v>5.8134143948543993E-2</v>
      </c>
      <c r="Z13" s="13">
        <v>7.5263297799957843E-2</v>
      </c>
      <c r="AA13" s="11">
        <v>6.7549684270857571E-2</v>
      </c>
      <c r="AB13" s="11">
        <v>4.5843958609440127E-2</v>
      </c>
      <c r="AC13" s="9">
        <v>2.148633813831171E-2</v>
      </c>
      <c r="AD13" s="9">
        <v>1.831642477655359E-2</v>
      </c>
      <c r="AE13" s="9">
        <v>6.2636181541525213E-2</v>
      </c>
      <c r="AF13" s="8">
        <v>6.7911961996309902E-2</v>
      </c>
      <c r="AG13" s="11">
        <v>2.692760051888211E-2</v>
      </c>
      <c r="AH13" s="11">
        <v>2.9209687692643111E-2</v>
      </c>
      <c r="AI13" s="11">
        <v>5.5982368081294302E-2</v>
      </c>
      <c r="AJ13" s="11">
        <v>7.3904496736383732E-2</v>
      </c>
      <c r="AK13" s="9">
        <v>4.2012830167826989E-2</v>
      </c>
      <c r="AL13" s="9">
        <v>5.1896061244801762E-2</v>
      </c>
      <c r="AM13" s="9">
        <v>9.5364407313542079E-2</v>
      </c>
      <c r="AN13" s="9">
        <v>0</v>
      </c>
      <c r="AO13" s="9">
        <v>1.8885940709756119E-2</v>
      </c>
    </row>
    <row r="14" spans="1:41" ht="19.95" customHeight="1" x14ac:dyDescent="0.3">
      <c r="A14" s="17" t="s">
        <v>20</v>
      </c>
      <c r="B14" s="7">
        <v>3.7322594201792979E-2</v>
      </c>
      <c r="C14" s="9">
        <v>5.8509781198258634E-3</v>
      </c>
      <c r="D14" s="9">
        <v>2.2039419996226751E-2</v>
      </c>
      <c r="E14" s="9">
        <v>1.8752549534833331E-2</v>
      </c>
      <c r="F14" s="9">
        <v>2.5069999734458601E-2</v>
      </c>
      <c r="G14" s="9">
        <v>3.6694619456880781E-2</v>
      </c>
      <c r="H14" s="11">
        <v>3.7207886239295863E-2</v>
      </c>
      <c r="I14" s="11">
        <v>2.8353736718938909E-2</v>
      </c>
      <c r="J14" s="11">
        <v>4.46350612799013E-2</v>
      </c>
      <c r="K14" s="9">
        <v>3.3166695523994039E-2</v>
      </c>
      <c r="L14" s="9">
        <v>4.7019039538418621E-2</v>
      </c>
      <c r="M14" s="11">
        <v>4.125308593279281E-2</v>
      </c>
      <c r="N14" s="11">
        <v>2.684818334671726E-2</v>
      </c>
      <c r="O14" s="9">
        <v>3.0478788455849941E-2</v>
      </c>
      <c r="P14" s="9">
        <v>4.7647777342929062E-2</v>
      </c>
      <c r="Q14" s="11">
        <v>2.7831168451218191E-2</v>
      </c>
      <c r="R14" s="11">
        <v>3.3037539840580957E-2</v>
      </c>
      <c r="S14" s="9">
        <v>2.6248174183558289E-2</v>
      </c>
      <c r="T14" s="9">
        <v>3.5540579521908672E-2</v>
      </c>
      <c r="U14" s="9">
        <v>1.063027112614864E-2</v>
      </c>
      <c r="V14" s="9">
        <v>4.7473285551721887E-2</v>
      </c>
      <c r="W14" s="11">
        <v>3.3198249996181033E-2</v>
      </c>
      <c r="X14" s="12">
        <v>2.0715037882734981E-2</v>
      </c>
      <c r="Y14" s="12">
        <v>1.878282483037989E-2</v>
      </c>
      <c r="Z14" s="11">
        <v>1.06428769581959E-2</v>
      </c>
      <c r="AA14" s="11">
        <v>4.0385820374413163E-2</v>
      </c>
      <c r="AB14" s="13">
        <v>6.1830721596637238E-2</v>
      </c>
      <c r="AC14" s="9">
        <v>3.3942977002222957E-2</v>
      </c>
      <c r="AD14" s="9">
        <v>2.4525944003279829E-2</v>
      </c>
      <c r="AE14" s="9">
        <v>3.5343289691418207E-2</v>
      </c>
      <c r="AF14" s="9">
        <v>2.4588625140413468E-2</v>
      </c>
      <c r="AG14" s="11">
        <v>3.6350389161774417E-2</v>
      </c>
      <c r="AH14" s="11">
        <v>3.781803649636363E-2</v>
      </c>
      <c r="AI14" s="11">
        <v>3.9836584900948373E-2</v>
      </c>
      <c r="AJ14" s="11">
        <v>3.2910392968496772E-2</v>
      </c>
      <c r="AK14" s="9">
        <v>3.4785623490221552E-2</v>
      </c>
      <c r="AL14" s="9">
        <v>2.8710511006135631E-2</v>
      </c>
      <c r="AM14" s="9">
        <v>4.8847250521595047E-2</v>
      </c>
      <c r="AN14" s="9">
        <v>9.405086440522277E-2</v>
      </c>
      <c r="AO14" s="9">
        <v>5.2173664586723033E-2</v>
      </c>
    </row>
    <row r="17" spans="1:41" x14ac:dyDescent="0.3">
      <c r="A17" s="1" t="s">
        <v>24</v>
      </c>
    </row>
    <row r="18" spans="1:41" ht="130.05000000000001" customHeight="1" x14ac:dyDescent="0.3">
      <c r="A18" s="19" t="s">
        <v>223</v>
      </c>
      <c r="B18" s="33"/>
      <c r="C18" s="33" t="s">
        <v>66</v>
      </c>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row>
    <row r="19" spans="1:41" ht="22.05" customHeight="1" x14ac:dyDescent="0.3">
      <c r="A19" s="2"/>
      <c r="B19" s="2"/>
      <c r="C19" s="51" t="s">
        <v>1</v>
      </c>
      <c r="D19" s="52"/>
      <c r="E19" s="52"/>
      <c r="F19" s="52"/>
      <c r="G19" s="53"/>
      <c r="H19" s="51" t="s">
        <v>2</v>
      </c>
      <c r="I19" s="52"/>
      <c r="J19" s="53"/>
      <c r="K19" s="51" t="s">
        <v>26</v>
      </c>
      <c r="L19" s="53"/>
      <c r="M19" s="51" t="s">
        <v>27</v>
      </c>
      <c r="N19" s="53"/>
      <c r="O19" s="51" t="s">
        <v>28</v>
      </c>
      <c r="P19" s="53"/>
      <c r="Q19" s="51" t="s">
        <v>29</v>
      </c>
      <c r="R19" s="53"/>
      <c r="S19" s="51" t="s">
        <v>30</v>
      </c>
      <c r="T19" s="52"/>
      <c r="U19" s="52"/>
      <c r="V19" s="53"/>
      <c r="W19" s="51" t="s">
        <v>31</v>
      </c>
      <c r="X19" s="52"/>
      <c r="Y19" s="52"/>
      <c r="Z19" s="52"/>
      <c r="AA19" s="52"/>
      <c r="AB19" s="53"/>
      <c r="AC19" s="51" t="s">
        <v>32</v>
      </c>
      <c r="AD19" s="52"/>
      <c r="AE19" s="52"/>
      <c r="AF19" s="53"/>
      <c r="AG19" s="51" t="s">
        <v>33</v>
      </c>
      <c r="AH19" s="52"/>
      <c r="AI19" s="52"/>
      <c r="AJ19" s="53"/>
      <c r="AK19" s="51" t="s">
        <v>34</v>
      </c>
      <c r="AL19" s="52"/>
      <c r="AM19" s="52"/>
      <c r="AN19" s="52"/>
      <c r="AO19" s="53"/>
    </row>
    <row r="20" spans="1:41" ht="58.05" customHeight="1" x14ac:dyDescent="0.3">
      <c r="A20" s="3" t="s">
        <v>35</v>
      </c>
      <c r="B20" s="3" t="s">
        <v>0</v>
      </c>
      <c r="C20" s="3" t="s">
        <v>3</v>
      </c>
      <c r="D20" s="3" t="s">
        <v>4</v>
      </c>
      <c r="E20" s="3" t="s">
        <v>5</v>
      </c>
      <c r="F20" s="3" t="s">
        <v>6</v>
      </c>
      <c r="G20" s="3" t="s">
        <v>7</v>
      </c>
      <c r="H20" s="3" t="s">
        <v>8</v>
      </c>
      <c r="I20" s="3" t="s">
        <v>9</v>
      </c>
      <c r="J20" s="3" t="s">
        <v>10</v>
      </c>
      <c r="K20" s="3" t="s">
        <v>36</v>
      </c>
      <c r="L20" s="3" t="s">
        <v>37</v>
      </c>
      <c r="M20" s="3" t="s">
        <v>38</v>
      </c>
      <c r="N20" s="3" t="s">
        <v>39</v>
      </c>
      <c r="O20" s="3" t="s">
        <v>40</v>
      </c>
      <c r="P20" s="3" t="s">
        <v>41</v>
      </c>
      <c r="Q20" s="3" t="s">
        <v>42</v>
      </c>
      <c r="R20" s="3" t="s">
        <v>43</v>
      </c>
      <c r="S20" s="3" t="s">
        <v>44</v>
      </c>
      <c r="T20" s="3" t="s">
        <v>45</v>
      </c>
      <c r="U20" s="3" t="s">
        <v>46</v>
      </c>
      <c r="V20" s="3" t="s">
        <v>47</v>
      </c>
      <c r="W20" s="3" t="s">
        <v>48</v>
      </c>
      <c r="X20" s="3" t="s">
        <v>49</v>
      </c>
      <c r="Y20" s="3" t="s">
        <v>50</v>
      </c>
      <c r="Z20" s="3" t="s">
        <v>51</v>
      </c>
      <c r="AA20" s="3" t="s">
        <v>52</v>
      </c>
      <c r="AB20" s="3" t="s">
        <v>53</v>
      </c>
      <c r="AC20" s="3" t="s">
        <v>54</v>
      </c>
      <c r="AD20" s="3" t="s">
        <v>55</v>
      </c>
      <c r="AE20" s="3" t="s">
        <v>56</v>
      </c>
      <c r="AF20" s="3" t="s">
        <v>57</v>
      </c>
      <c r="AG20" s="3" t="s">
        <v>58</v>
      </c>
      <c r="AH20" s="3" t="s">
        <v>59</v>
      </c>
      <c r="AI20" s="3" t="s">
        <v>60</v>
      </c>
      <c r="AJ20" s="3" t="s">
        <v>61</v>
      </c>
      <c r="AK20" s="3" t="s">
        <v>62</v>
      </c>
      <c r="AL20" s="3" t="s">
        <v>63</v>
      </c>
      <c r="AM20" s="3" t="s">
        <v>64</v>
      </c>
      <c r="AN20" s="3" t="s">
        <v>65</v>
      </c>
      <c r="AO20" s="3" t="s">
        <v>47</v>
      </c>
    </row>
    <row r="21" spans="1:41" ht="19.95" customHeight="1" x14ac:dyDescent="0.3">
      <c r="A21" s="14" t="s">
        <v>11</v>
      </c>
      <c r="B21" s="4">
        <v>652.44231379032135</v>
      </c>
      <c r="C21" s="5">
        <v>136.46398252248761</v>
      </c>
      <c r="D21" s="5">
        <v>85.906967580318451</v>
      </c>
      <c r="E21" s="5">
        <v>133.21716374158859</v>
      </c>
      <c r="F21" s="5">
        <v>188.9234735369682</v>
      </c>
      <c r="G21" s="5">
        <v>59.748059093952179</v>
      </c>
      <c r="H21" s="6">
        <v>170.1435698270798</v>
      </c>
      <c r="I21" s="6">
        <v>200.96781188249591</v>
      </c>
      <c r="J21" s="6">
        <v>281.3309320807457</v>
      </c>
      <c r="K21" s="5">
        <v>451.0669116973877</v>
      </c>
      <c r="L21" s="5">
        <v>200.0228453874588</v>
      </c>
      <c r="M21" s="6">
        <v>500.92885994911188</v>
      </c>
      <c r="N21" s="6">
        <v>151.51345384120941</v>
      </c>
      <c r="O21" s="5">
        <v>383.53422182798391</v>
      </c>
      <c r="P21" s="5">
        <v>256.57540643215179</v>
      </c>
      <c r="Q21" s="6">
        <v>365.39655143022537</v>
      </c>
      <c r="R21" s="6">
        <v>216.0897265076637</v>
      </c>
      <c r="S21" s="5">
        <v>234.089863717556</v>
      </c>
      <c r="T21" s="5">
        <v>281.44427418708801</v>
      </c>
      <c r="U21" s="5">
        <v>70.346989810466766</v>
      </c>
      <c r="V21" s="5">
        <v>28.93777322769165</v>
      </c>
      <c r="W21" s="6">
        <v>75.632391154766083</v>
      </c>
      <c r="X21" s="6">
        <v>275.78057593107218</v>
      </c>
      <c r="Y21" s="6">
        <v>194.72426110506061</v>
      </c>
      <c r="Z21" s="6">
        <v>105.1959233880043</v>
      </c>
      <c r="AA21" s="6">
        <v>50.932008624076843</v>
      </c>
      <c r="AB21" s="6">
        <v>243.80845099687579</v>
      </c>
      <c r="AC21" s="5">
        <v>163.50253701210019</v>
      </c>
      <c r="AD21" s="5">
        <v>170.39411115646359</v>
      </c>
      <c r="AE21" s="5">
        <v>145.21194219589231</v>
      </c>
      <c r="AF21" s="5">
        <v>106.81011205911641</v>
      </c>
      <c r="AG21" s="6">
        <v>149.6405907869339</v>
      </c>
      <c r="AH21" s="6">
        <v>200.79382741451261</v>
      </c>
      <c r="AI21" s="6">
        <v>202.68671119213101</v>
      </c>
      <c r="AJ21" s="6">
        <v>99.321184396743774</v>
      </c>
      <c r="AK21" s="5">
        <v>407.50734686851501</v>
      </c>
      <c r="AL21" s="5">
        <v>168.6951661705971</v>
      </c>
      <c r="AM21" s="5">
        <v>21.501428008079529</v>
      </c>
      <c r="AN21" s="5">
        <v>17.820672214031219</v>
      </c>
      <c r="AO21" s="5">
        <v>36.917700529098511</v>
      </c>
    </row>
    <row r="22" spans="1:41" ht="19.95" customHeight="1" x14ac:dyDescent="0.3">
      <c r="A22" s="15" t="s">
        <v>12</v>
      </c>
      <c r="B22" s="4">
        <v>667</v>
      </c>
      <c r="C22" s="5">
        <v>154</v>
      </c>
      <c r="D22" s="5">
        <v>86</v>
      </c>
      <c r="E22" s="5">
        <v>135</v>
      </c>
      <c r="F22" s="5">
        <v>186</v>
      </c>
      <c r="G22" s="5">
        <v>61</v>
      </c>
      <c r="H22" s="6">
        <v>125</v>
      </c>
      <c r="I22" s="6">
        <v>222</v>
      </c>
      <c r="J22" s="6">
        <v>320</v>
      </c>
      <c r="K22" s="5">
        <v>467</v>
      </c>
      <c r="L22" s="5">
        <v>199</v>
      </c>
      <c r="M22" s="6">
        <v>500</v>
      </c>
      <c r="N22" s="6">
        <v>167</v>
      </c>
      <c r="O22" s="5">
        <v>391</v>
      </c>
      <c r="P22" s="5">
        <v>265</v>
      </c>
      <c r="Q22" s="6">
        <v>395</v>
      </c>
      <c r="R22" s="6">
        <v>212</v>
      </c>
      <c r="S22" s="5">
        <v>242</v>
      </c>
      <c r="T22" s="5">
        <v>288</v>
      </c>
      <c r="U22" s="5">
        <v>75</v>
      </c>
      <c r="V22" s="5">
        <v>30</v>
      </c>
      <c r="W22" s="6">
        <v>76</v>
      </c>
      <c r="X22" s="6">
        <v>292</v>
      </c>
      <c r="Y22" s="6">
        <v>197</v>
      </c>
      <c r="Z22" s="6">
        <v>102</v>
      </c>
      <c r="AA22" s="6">
        <v>55</v>
      </c>
      <c r="AB22" s="6">
        <v>247</v>
      </c>
      <c r="AC22" s="5">
        <v>155</v>
      </c>
      <c r="AD22" s="5">
        <v>181</v>
      </c>
      <c r="AE22" s="5">
        <v>148</v>
      </c>
      <c r="AF22" s="5">
        <v>116</v>
      </c>
      <c r="AG22" s="6">
        <v>92</v>
      </c>
      <c r="AH22" s="6">
        <v>236</v>
      </c>
      <c r="AI22" s="6">
        <v>234</v>
      </c>
      <c r="AJ22" s="6">
        <v>105</v>
      </c>
      <c r="AK22" s="5">
        <v>414</v>
      </c>
      <c r="AL22" s="5">
        <v>189</v>
      </c>
      <c r="AM22" s="5">
        <v>15</v>
      </c>
      <c r="AN22" s="5">
        <v>16</v>
      </c>
      <c r="AO22" s="5">
        <v>33</v>
      </c>
    </row>
    <row r="23" spans="1:41" ht="19.95" customHeight="1" x14ac:dyDescent="0.3">
      <c r="A23" s="16" t="s">
        <v>260</v>
      </c>
      <c r="B23" s="7">
        <v>0.26535421582702812</v>
      </c>
      <c r="C23" s="8">
        <v>0.4221452028970536</v>
      </c>
      <c r="D23" s="9">
        <v>0.36986925656183728</v>
      </c>
      <c r="E23" s="9">
        <v>0.25743954432274879</v>
      </c>
      <c r="F23" s="10">
        <v>0.2118231325968751</v>
      </c>
      <c r="G23" s="10">
        <v>6.2299638276440528E-2</v>
      </c>
      <c r="H23" s="11">
        <v>0.28862158432168161</v>
      </c>
      <c r="I23" s="11">
        <v>0.26746082901038581</v>
      </c>
      <c r="J23" s="11">
        <v>0.2497777040453554</v>
      </c>
      <c r="K23" s="9">
        <v>0.26091419339626792</v>
      </c>
      <c r="L23" s="9">
        <v>0.27716113630692779</v>
      </c>
      <c r="M23" s="12">
        <v>0.24253909437603921</v>
      </c>
      <c r="N23" s="13">
        <v>0.34078482933559512</v>
      </c>
      <c r="O23" s="9">
        <v>0.24445021022642899</v>
      </c>
      <c r="P23" s="9">
        <v>0.30336620779224771</v>
      </c>
      <c r="Q23" s="11">
        <v>0.26495038734550819</v>
      </c>
      <c r="R23" s="11">
        <v>0.32108117775706518</v>
      </c>
      <c r="S23" s="10">
        <v>0.16291682112337039</v>
      </c>
      <c r="T23" s="9">
        <v>0.30857416122232972</v>
      </c>
      <c r="U23" s="8">
        <v>0.44554959093564539</v>
      </c>
      <c r="V23" s="9">
        <v>0.3485656787199361</v>
      </c>
      <c r="W23" s="11">
        <v>0.30511038157356968</v>
      </c>
      <c r="X23" s="13">
        <v>0.30795800567218168</v>
      </c>
      <c r="Y23" s="13">
        <v>0.33039175961607681</v>
      </c>
      <c r="Z23" s="11">
        <v>0.25339767559586829</v>
      </c>
      <c r="AA23" s="13">
        <v>0.46887375689924637</v>
      </c>
      <c r="AB23" s="12">
        <v>0.19645520874948161</v>
      </c>
      <c r="AC23" s="9">
        <v>0.28769504825199999</v>
      </c>
      <c r="AD23" s="9">
        <v>0.23974076718099391</v>
      </c>
      <c r="AE23" s="9">
        <v>0.28738152067775319</v>
      </c>
      <c r="AF23" s="9">
        <v>0.28131933558066252</v>
      </c>
      <c r="AG23" s="11">
        <v>0.2060110597630781</v>
      </c>
      <c r="AH23" s="11">
        <v>0.25535468033593428</v>
      </c>
      <c r="AI23" s="11">
        <v>0.27201800617987709</v>
      </c>
      <c r="AJ23" s="13">
        <v>0.36137933114788928</v>
      </c>
      <c r="AK23" s="9">
        <v>0.29174067638318663</v>
      </c>
      <c r="AL23" s="9">
        <v>0.213522194991282</v>
      </c>
      <c r="AM23" s="9">
        <v>0.2853761023126114</v>
      </c>
      <c r="AN23" s="9">
        <v>4.0759429921072607E-2</v>
      </c>
      <c r="AO23" s="9">
        <v>0.30769341140818318</v>
      </c>
    </row>
    <row r="24" spans="1:41" ht="19.95" customHeight="1" x14ac:dyDescent="0.3">
      <c r="A24" s="17" t="s">
        <v>14</v>
      </c>
      <c r="B24" s="7">
        <v>4.8018517986930367E-2</v>
      </c>
      <c r="C24" s="9">
        <v>5.421873716162276E-2</v>
      </c>
      <c r="D24" s="8">
        <v>9.2419454937586229E-2</v>
      </c>
      <c r="E24" s="9">
        <v>4.2076257045489368E-2</v>
      </c>
      <c r="F24" s="9">
        <v>3.7056107802953771E-2</v>
      </c>
      <c r="G24" s="9">
        <v>2.146200442139571E-2</v>
      </c>
      <c r="H24" s="11">
        <v>7.5189327953625928E-2</v>
      </c>
      <c r="I24" s="11">
        <v>3.4536316188183043E-2</v>
      </c>
      <c r="J24" s="11">
        <v>4.1217097347464073E-2</v>
      </c>
      <c r="K24" s="9">
        <v>4.6567048730928332E-2</v>
      </c>
      <c r="L24" s="9">
        <v>5.1616394628594513E-2</v>
      </c>
      <c r="M24" s="11">
        <v>4.4256372532304557E-2</v>
      </c>
      <c r="N24" s="11">
        <v>6.045680109493428E-2</v>
      </c>
      <c r="O24" s="9">
        <v>5.6515025667845477E-2</v>
      </c>
      <c r="P24" s="9">
        <v>3.7625845451489962E-2</v>
      </c>
      <c r="Q24" s="11">
        <v>6.8148820354818257E-2</v>
      </c>
      <c r="R24" s="11">
        <v>2.9746759100361529E-2</v>
      </c>
      <c r="S24" s="9">
        <v>3.8726266082917182E-2</v>
      </c>
      <c r="T24" s="10">
        <v>2.6206807254488391E-2</v>
      </c>
      <c r="U24" s="8">
        <v>0.12746922626453541</v>
      </c>
      <c r="V24" s="8">
        <v>0.20461333967429449</v>
      </c>
      <c r="W24" s="11">
        <v>7.248892835776026E-2</v>
      </c>
      <c r="X24" s="11">
        <v>4.1634318287988401E-2</v>
      </c>
      <c r="Y24" s="11">
        <v>4.239942516887981E-2</v>
      </c>
      <c r="Z24" s="11">
        <v>7.6362116553185089E-2</v>
      </c>
      <c r="AA24" s="13">
        <v>0.13242368779370409</v>
      </c>
      <c r="AB24" s="11">
        <v>4.2823834546595607E-2</v>
      </c>
      <c r="AC24" s="9">
        <v>3.6908757801680361E-2</v>
      </c>
      <c r="AD24" s="9">
        <v>3.4970212640706558E-2</v>
      </c>
      <c r="AE24" s="9">
        <v>8.2315672238388857E-2</v>
      </c>
      <c r="AF24" s="9">
        <v>5.6456675132595127E-2</v>
      </c>
      <c r="AG24" s="11">
        <v>4.2909205602858783E-2</v>
      </c>
      <c r="AH24" s="11">
        <v>4.5600634215765809E-2</v>
      </c>
      <c r="AI24" s="11">
        <v>4.6325061651608587E-2</v>
      </c>
      <c r="AJ24" s="11">
        <v>6.4060390273837253E-2</v>
      </c>
      <c r="AK24" s="9">
        <v>5.8608049698664982E-2</v>
      </c>
      <c r="AL24" s="9">
        <v>3.1670538795329772E-2</v>
      </c>
      <c r="AM24" s="9">
        <v>0</v>
      </c>
      <c r="AN24" s="9">
        <v>0</v>
      </c>
      <c r="AO24" s="9">
        <v>5.697633675438591E-2</v>
      </c>
    </row>
    <row r="25" spans="1:41" ht="19.95" customHeight="1" x14ac:dyDescent="0.3">
      <c r="A25" s="16" t="s">
        <v>15</v>
      </c>
      <c r="B25" s="7">
        <v>0.21733569784009771</v>
      </c>
      <c r="C25" s="8">
        <v>0.36792646573543081</v>
      </c>
      <c r="D25" s="9">
        <v>0.27744980162425109</v>
      </c>
      <c r="E25" s="9">
        <v>0.2153632872772594</v>
      </c>
      <c r="F25" s="10">
        <v>0.17476702479392131</v>
      </c>
      <c r="G25" s="10">
        <v>4.0837633855044811E-2</v>
      </c>
      <c r="H25" s="11">
        <v>0.21343225636805571</v>
      </c>
      <c r="I25" s="11">
        <v>0.2329245128222027</v>
      </c>
      <c r="J25" s="11">
        <v>0.20856060669789131</v>
      </c>
      <c r="K25" s="9">
        <v>0.21434714466533961</v>
      </c>
      <c r="L25" s="9">
        <v>0.2255447416783333</v>
      </c>
      <c r="M25" s="12">
        <v>0.19828272184373469</v>
      </c>
      <c r="N25" s="13">
        <v>0.28032802824066078</v>
      </c>
      <c r="O25" s="10">
        <v>0.18793518455858349</v>
      </c>
      <c r="P25" s="8">
        <v>0.26574036234075782</v>
      </c>
      <c r="Q25" s="12">
        <v>0.19680156699069001</v>
      </c>
      <c r="R25" s="13">
        <v>0.29133441865670362</v>
      </c>
      <c r="S25" s="10">
        <v>0.1241905550404532</v>
      </c>
      <c r="T25" s="8">
        <v>0.28236735396784129</v>
      </c>
      <c r="U25" s="8">
        <v>0.31808036467111012</v>
      </c>
      <c r="V25" s="9">
        <v>0.14395233904564159</v>
      </c>
      <c r="W25" s="11">
        <v>0.2326214532158094</v>
      </c>
      <c r="X25" s="13">
        <v>0.26632368738419332</v>
      </c>
      <c r="Y25" s="13">
        <v>0.28799233444719702</v>
      </c>
      <c r="Z25" s="11">
        <v>0.17703555904268331</v>
      </c>
      <c r="AA25" s="13">
        <v>0.33645006910554232</v>
      </c>
      <c r="AB25" s="12">
        <v>0.15363137420288589</v>
      </c>
      <c r="AC25" s="9">
        <v>0.25078629045031969</v>
      </c>
      <c r="AD25" s="9">
        <v>0.20477055454028731</v>
      </c>
      <c r="AE25" s="9">
        <v>0.20506584843936429</v>
      </c>
      <c r="AF25" s="9">
        <v>0.22486266044806741</v>
      </c>
      <c r="AG25" s="11">
        <v>0.1631018541602193</v>
      </c>
      <c r="AH25" s="11">
        <v>0.20975404612016851</v>
      </c>
      <c r="AI25" s="11">
        <v>0.22569294452826849</v>
      </c>
      <c r="AJ25" s="11">
        <v>0.29731894087405208</v>
      </c>
      <c r="AK25" s="9">
        <v>0.23313262668452159</v>
      </c>
      <c r="AL25" s="9">
        <v>0.1818516561959522</v>
      </c>
      <c r="AM25" s="9">
        <v>0.2853761023126114</v>
      </c>
      <c r="AN25" s="9">
        <v>4.0759429921072607E-2</v>
      </c>
      <c r="AO25" s="9">
        <v>0.25071707465379728</v>
      </c>
    </row>
    <row r="26" spans="1:41" ht="19.95" customHeight="1" x14ac:dyDescent="0.3">
      <c r="A26" s="17" t="s">
        <v>261</v>
      </c>
      <c r="B26" s="7">
        <v>0.63606981630738213</v>
      </c>
      <c r="C26" s="10">
        <v>0.52285925491849461</v>
      </c>
      <c r="D26" s="9">
        <v>0.56563034513901245</v>
      </c>
      <c r="E26" s="9">
        <v>0.68513498277071194</v>
      </c>
      <c r="F26" s="8">
        <v>0.70926432324902844</v>
      </c>
      <c r="G26" s="8">
        <v>0.84446725724361693</v>
      </c>
      <c r="H26" s="11">
        <v>0.61167743743626246</v>
      </c>
      <c r="I26" s="11">
        <v>0.62583226864686081</v>
      </c>
      <c r="J26" s="11">
        <v>0.65813501875125335</v>
      </c>
      <c r="K26" s="9">
        <v>0.63671141728813574</v>
      </c>
      <c r="L26" s="9">
        <v>0.63216205676274295</v>
      </c>
      <c r="M26" s="13">
        <v>0.66131845262181432</v>
      </c>
      <c r="N26" s="12">
        <v>0.55259359499759975</v>
      </c>
      <c r="O26" s="8">
        <v>0.66686986737118525</v>
      </c>
      <c r="P26" s="10">
        <v>0.58405373105396452</v>
      </c>
      <c r="Q26" s="13">
        <v>0.67143551683342251</v>
      </c>
      <c r="R26" s="12">
        <v>0.57754697907358266</v>
      </c>
      <c r="S26" s="8">
        <v>0.77087303645723793</v>
      </c>
      <c r="T26" s="10">
        <v>0.57040106311012273</v>
      </c>
      <c r="U26" s="10">
        <v>0.52897575368496408</v>
      </c>
      <c r="V26" s="9">
        <v>0.53162508037771372</v>
      </c>
      <c r="W26" s="11">
        <v>0.60582040239179802</v>
      </c>
      <c r="X26" s="11">
        <v>0.63640724357832301</v>
      </c>
      <c r="Y26" s="11">
        <v>0.60949300083302127</v>
      </c>
      <c r="Z26" s="11">
        <v>0.64211769029539667</v>
      </c>
      <c r="AA26" s="12">
        <v>0.50141877918843303</v>
      </c>
      <c r="AB26" s="13">
        <v>0.67147552951894784</v>
      </c>
      <c r="AC26" s="9">
        <v>0.58139690872433614</v>
      </c>
      <c r="AD26" s="9">
        <v>0.6562682207097249</v>
      </c>
      <c r="AE26" s="9">
        <v>0.67375965136153482</v>
      </c>
      <c r="AF26" s="9">
        <v>0.70420058357456383</v>
      </c>
      <c r="AG26" s="11">
        <v>0.60628243126245951</v>
      </c>
      <c r="AH26" s="11">
        <v>0.68058823176724981</v>
      </c>
      <c r="AI26" s="11">
        <v>0.6473028970526471</v>
      </c>
      <c r="AJ26" s="11">
        <v>0.56802373562118402</v>
      </c>
      <c r="AK26" s="9">
        <v>0.63058445850905376</v>
      </c>
      <c r="AL26" s="9">
        <v>0.68536173350545881</v>
      </c>
      <c r="AM26" s="9">
        <v>0.49574838921106501</v>
      </c>
      <c r="AN26" s="9">
        <v>0.54572202010234971</v>
      </c>
      <c r="AO26" s="9">
        <v>0.59671701224262019</v>
      </c>
    </row>
    <row r="27" spans="1:41" ht="19.95" customHeight="1" x14ac:dyDescent="0.3">
      <c r="A27" s="16" t="s">
        <v>17</v>
      </c>
      <c r="B27" s="7">
        <v>0.37304182044358192</v>
      </c>
      <c r="C27" s="9">
        <v>0.42556333604477342</v>
      </c>
      <c r="D27" s="9">
        <v>0.30732928475035509</v>
      </c>
      <c r="E27" s="9">
        <v>0.45433090612119542</v>
      </c>
      <c r="F27" s="9">
        <v>0.41892862600051872</v>
      </c>
      <c r="G27" s="10">
        <v>0.1113138535162515</v>
      </c>
      <c r="H27" s="11">
        <v>0.40418639443318838</v>
      </c>
      <c r="I27" s="11">
        <v>0.35536148085357572</v>
      </c>
      <c r="J27" s="11">
        <v>0.36683606899748361</v>
      </c>
      <c r="K27" s="9">
        <v>0.36863773879131762</v>
      </c>
      <c r="L27" s="9">
        <v>0.3854958764819712</v>
      </c>
      <c r="M27" s="11">
        <v>0.37568907156306602</v>
      </c>
      <c r="N27" s="11">
        <v>0.36428956477477531</v>
      </c>
      <c r="O27" s="9">
        <v>0.3762440049870957</v>
      </c>
      <c r="P27" s="9">
        <v>0.36549015392601059</v>
      </c>
      <c r="Q27" s="11">
        <v>0.35682135349877131</v>
      </c>
      <c r="R27" s="11">
        <v>0.36196542513747171</v>
      </c>
      <c r="S27" s="9">
        <v>0.39871846506809577</v>
      </c>
      <c r="T27" s="9">
        <v>0.35088200192357599</v>
      </c>
      <c r="U27" s="9">
        <v>0.36803379213326232</v>
      </c>
      <c r="V27" s="9">
        <v>0.38693754982643791</v>
      </c>
      <c r="W27" s="11">
        <v>0.37174085271775459</v>
      </c>
      <c r="X27" s="11">
        <v>0.40192613301969071</v>
      </c>
      <c r="Y27" s="11">
        <v>0.38143629822478631</v>
      </c>
      <c r="Z27" s="11">
        <v>0.28953812009486712</v>
      </c>
      <c r="AA27" s="11">
        <v>0.30676341391876361</v>
      </c>
      <c r="AB27" s="11">
        <v>0.3718889400214202</v>
      </c>
      <c r="AC27" s="9">
        <v>0.3701661013135355</v>
      </c>
      <c r="AD27" s="9">
        <v>0.36776118547728481</v>
      </c>
      <c r="AE27" s="9">
        <v>0.39764078152962262</v>
      </c>
      <c r="AF27" s="9">
        <v>0.37732155836896242</v>
      </c>
      <c r="AG27" s="11">
        <v>0.39613603637211148</v>
      </c>
      <c r="AH27" s="11">
        <v>0.35895827171808142</v>
      </c>
      <c r="AI27" s="11">
        <v>0.4086663067329539</v>
      </c>
      <c r="AJ27" s="11">
        <v>0.29401988293139242</v>
      </c>
      <c r="AK27" s="9">
        <v>0.37217501010020893</v>
      </c>
      <c r="AL27" s="9">
        <v>0.39476142506275858</v>
      </c>
      <c r="AM27" s="9">
        <v>0.44537685544351452</v>
      </c>
      <c r="AN27" s="9">
        <v>0.23769417299311929</v>
      </c>
      <c r="AO27" s="9">
        <v>0.30656744150577969</v>
      </c>
    </row>
    <row r="28" spans="1:41" ht="19.95" customHeight="1" x14ac:dyDescent="0.3">
      <c r="A28" s="17" t="s">
        <v>18</v>
      </c>
      <c r="B28" s="7">
        <v>0.17473331761552499</v>
      </c>
      <c r="C28" s="10">
        <v>7.4543524853647791E-2</v>
      </c>
      <c r="D28" s="9">
        <v>0.19079611075449021</v>
      </c>
      <c r="E28" s="9">
        <v>0.19343228100255849</v>
      </c>
      <c r="F28" s="8">
        <v>0.226353038521832</v>
      </c>
      <c r="G28" s="9">
        <v>0.25699351270802778</v>
      </c>
      <c r="H28" s="11">
        <v>0.1474704124375725</v>
      </c>
      <c r="I28" s="11">
        <v>0.20375563865463411</v>
      </c>
      <c r="J28" s="11">
        <v>0.17048940339209939</v>
      </c>
      <c r="K28" s="9">
        <v>0.17388605660503351</v>
      </c>
      <c r="L28" s="9">
        <v>0.1710634939199458</v>
      </c>
      <c r="M28" s="13">
        <v>0.19269637579579979</v>
      </c>
      <c r="N28" s="12">
        <v>0.11534443809809911</v>
      </c>
      <c r="O28" s="9">
        <v>0.19777982973276839</v>
      </c>
      <c r="P28" s="9">
        <v>0.1458904028850703</v>
      </c>
      <c r="Q28" s="13">
        <v>0.2318617063587016</v>
      </c>
      <c r="R28" s="12">
        <v>0.10006905262968729</v>
      </c>
      <c r="S28" s="8">
        <v>0.25232549029393248</v>
      </c>
      <c r="T28" s="9">
        <v>0.15462694295981841</v>
      </c>
      <c r="U28" s="9">
        <v>0.100337828079348</v>
      </c>
      <c r="V28" s="9">
        <v>5.4051630393632338E-2</v>
      </c>
      <c r="W28" s="11">
        <v>0.17060705312113469</v>
      </c>
      <c r="X28" s="11">
        <v>0.1813518601778342</v>
      </c>
      <c r="Y28" s="11">
        <v>0.18037768229085779</v>
      </c>
      <c r="Z28" s="11">
        <v>0.23973692994127579</v>
      </c>
      <c r="AA28" s="11">
        <v>0.15014290682787521</v>
      </c>
      <c r="AB28" s="11">
        <v>0.18058285794460369</v>
      </c>
      <c r="AC28" s="10">
        <v>0.1021698466290203</v>
      </c>
      <c r="AD28" s="9">
        <v>0.21536972047849989</v>
      </c>
      <c r="AE28" s="9">
        <v>0.17616338533960929</v>
      </c>
      <c r="AF28" s="8">
        <v>0.23629073723681199</v>
      </c>
      <c r="AG28" s="11">
        <v>0.17272012418856739</v>
      </c>
      <c r="AH28" s="11">
        <v>0.1868311677948945</v>
      </c>
      <c r="AI28" s="11">
        <v>0.1608873965403656</v>
      </c>
      <c r="AJ28" s="11">
        <v>0.18156434790424031</v>
      </c>
      <c r="AK28" s="9">
        <v>0.1735432474246526</v>
      </c>
      <c r="AL28" s="9">
        <v>0.19422022383050391</v>
      </c>
      <c r="AM28" s="9">
        <v>5.0371533767550478E-2</v>
      </c>
      <c r="AN28" s="9">
        <v>0.19917241838432639</v>
      </c>
      <c r="AO28" s="9">
        <v>0.15945745293334121</v>
      </c>
    </row>
    <row r="29" spans="1:41" ht="19.95" customHeight="1" x14ac:dyDescent="0.3">
      <c r="A29" s="16" t="s">
        <v>19</v>
      </c>
      <c r="B29" s="7">
        <v>8.8294678248275207E-2</v>
      </c>
      <c r="C29" s="10">
        <v>2.2752394020073449E-2</v>
      </c>
      <c r="D29" s="9">
        <v>6.7504949634167172E-2</v>
      </c>
      <c r="E29" s="10">
        <v>3.7371795646958098E-2</v>
      </c>
      <c r="F29" s="9">
        <v>6.3982658726677646E-2</v>
      </c>
      <c r="G29" s="8">
        <v>0.47615989101933759</v>
      </c>
      <c r="H29" s="11">
        <v>6.0020630565501533E-2</v>
      </c>
      <c r="I29" s="11">
        <v>6.671514913865105E-2</v>
      </c>
      <c r="J29" s="13">
        <v>0.12080954636167041</v>
      </c>
      <c r="K29" s="9">
        <v>9.4187621891784729E-2</v>
      </c>
      <c r="L29" s="9">
        <v>7.5602686360825969E-2</v>
      </c>
      <c r="M29" s="11">
        <v>9.2933005262948495E-2</v>
      </c>
      <c r="N29" s="11">
        <v>7.2959592124725248E-2</v>
      </c>
      <c r="O29" s="9">
        <v>9.2846032651321103E-2</v>
      </c>
      <c r="P29" s="9">
        <v>7.267317424288354E-2</v>
      </c>
      <c r="Q29" s="11">
        <v>8.2752456975949587E-2</v>
      </c>
      <c r="R29" s="11">
        <v>0.1155125013064237</v>
      </c>
      <c r="S29" s="8">
        <v>0.11982908109520971</v>
      </c>
      <c r="T29" s="10">
        <v>6.489211822672826E-2</v>
      </c>
      <c r="U29" s="9">
        <v>6.0604133472353751E-2</v>
      </c>
      <c r="V29" s="9">
        <v>9.0635900157643556E-2</v>
      </c>
      <c r="W29" s="11">
        <v>6.347249655290868E-2</v>
      </c>
      <c r="X29" s="12">
        <v>5.3129250380798111E-2</v>
      </c>
      <c r="Y29" s="12">
        <v>4.7679020317377141E-2</v>
      </c>
      <c r="Z29" s="11">
        <v>0.1128426402592537</v>
      </c>
      <c r="AA29" s="11">
        <v>4.4512458441794273E-2</v>
      </c>
      <c r="AB29" s="13">
        <v>0.119003731552924</v>
      </c>
      <c r="AC29" s="9">
        <v>0.10906096078178031</v>
      </c>
      <c r="AD29" s="9">
        <v>7.3137314753940266E-2</v>
      </c>
      <c r="AE29" s="9">
        <v>9.9955484492302876E-2</v>
      </c>
      <c r="AF29" s="9">
        <v>9.058828796878951E-2</v>
      </c>
      <c r="AG29" s="12">
        <v>3.7426270701780673E-2</v>
      </c>
      <c r="AH29" s="13">
        <v>0.13479879225427391</v>
      </c>
      <c r="AI29" s="11">
        <v>7.7749193779327666E-2</v>
      </c>
      <c r="AJ29" s="11">
        <v>9.2439504785551366E-2</v>
      </c>
      <c r="AK29" s="9">
        <v>8.4866200984192286E-2</v>
      </c>
      <c r="AL29" s="9">
        <v>9.6380084612196382E-2</v>
      </c>
      <c r="AM29" s="9">
        <v>0</v>
      </c>
      <c r="AN29" s="9">
        <v>0.108855428724904</v>
      </c>
      <c r="AO29" s="9">
        <v>0.13069211780349929</v>
      </c>
    </row>
    <row r="30" spans="1:41" ht="19.95" customHeight="1" x14ac:dyDescent="0.3">
      <c r="A30" s="17" t="s">
        <v>20</v>
      </c>
      <c r="B30" s="7">
        <v>9.8575967865589836E-2</v>
      </c>
      <c r="C30" s="9">
        <v>5.4995542184451747E-2</v>
      </c>
      <c r="D30" s="9">
        <v>6.4500398299150177E-2</v>
      </c>
      <c r="E30" s="9">
        <v>5.7425472906539272E-2</v>
      </c>
      <c r="F30" s="9">
        <v>7.8912544154096528E-2</v>
      </c>
      <c r="G30" s="9">
        <v>9.3233104479942541E-2</v>
      </c>
      <c r="H30" s="11">
        <v>9.9700978242055954E-2</v>
      </c>
      <c r="I30" s="11">
        <v>0.1067069023427535</v>
      </c>
      <c r="J30" s="11">
        <v>9.2087277203391202E-2</v>
      </c>
      <c r="K30" s="9">
        <v>0.10237438931559641</v>
      </c>
      <c r="L30" s="9">
        <v>9.0676806930329243E-2</v>
      </c>
      <c r="M30" s="11">
        <v>9.6142453002146452E-2</v>
      </c>
      <c r="N30" s="11">
        <v>0.1066215756668052</v>
      </c>
      <c r="O30" s="9">
        <v>8.8679922402385689E-2</v>
      </c>
      <c r="P30" s="9">
        <v>0.1125800611537878</v>
      </c>
      <c r="Q30" s="11">
        <v>6.3614095821069305E-2</v>
      </c>
      <c r="R30" s="11">
        <v>0.1013718431693522</v>
      </c>
      <c r="S30" s="9">
        <v>6.6210142419391604E-2</v>
      </c>
      <c r="T30" s="8">
        <v>0.1210247756675476</v>
      </c>
      <c r="U30" s="9">
        <v>2.5474655379390549E-2</v>
      </c>
      <c r="V30" s="9">
        <v>0.11980924090235009</v>
      </c>
      <c r="W30" s="11">
        <v>8.9069216034632331E-2</v>
      </c>
      <c r="X30" s="12">
        <v>5.5634750749495337E-2</v>
      </c>
      <c r="Y30" s="11">
        <v>6.0115239550901943E-2</v>
      </c>
      <c r="Z30" s="11">
        <v>0.104484634108735</v>
      </c>
      <c r="AA30" s="11">
        <v>2.970746391232057E-2</v>
      </c>
      <c r="AB30" s="11">
        <v>0.1320692617315706</v>
      </c>
      <c r="AC30" s="8">
        <v>0.13090804302366379</v>
      </c>
      <c r="AD30" s="9">
        <v>0.1039910121092812</v>
      </c>
      <c r="AE30" s="9">
        <v>3.8858827960712043E-2</v>
      </c>
      <c r="AF30" s="10">
        <v>1.448008084477362E-2</v>
      </c>
      <c r="AG30" s="13">
        <v>0.18770650897446231</v>
      </c>
      <c r="AH30" s="11">
        <v>6.4057087896815953E-2</v>
      </c>
      <c r="AI30" s="11">
        <v>8.0679096767475714E-2</v>
      </c>
      <c r="AJ30" s="11">
        <v>7.0596933230926584E-2</v>
      </c>
      <c r="AK30" s="9">
        <v>7.7674865107759644E-2</v>
      </c>
      <c r="AL30" s="9">
        <v>0.1011160715032592</v>
      </c>
      <c r="AM30" s="9">
        <v>0.21887550847632359</v>
      </c>
      <c r="AN30" s="9">
        <v>0.41351854997657761</v>
      </c>
      <c r="AO30" s="9">
        <v>9.5589576349196584E-2</v>
      </c>
    </row>
    <row r="33" spans="1:41" x14ac:dyDescent="0.3">
      <c r="A33" s="1" t="s">
        <v>24</v>
      </c>
    </row>
    <row r="34" spans="1:41" ht="70.05" customHeight="1" x14ac:dyDescent="0.3">
      <c r="A34" s="19" t="s">
        <v>224</v>
      </c>
      <c r="B34" s="33"/>
      <c r="C34" s="33" t="s">
        <v>67</v>
      </c>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row>
    <row r="35" spans="1:41" ht="22.05" customHeight="1" x14ac:dyDescent="0.3">
      <c r="A35" s="2"/>
      <c r="B35" s="2"/>
      <c r="C35" s="51" t="s">
        <v>1</v>
      </c>
      <c r="D35" s="52"/>
      <c r="E35" s="52"/>
      <c r="F35" s="52"/>
      <c r="G35" s="53"/>
      <c r="H35" s="51" t="s">
        <v>2</v>
      </c>
      <c r="I35" s="52"/>
      <c r="J35" s="53"/>
      <c r="K35" s="51" t="s">
        <v>26</v>
      </c>
      <c r="L35" s="53"/>
      <c r="M35" s="51" t="s">
        <v>27</v>
      </c>
      <c r="N35" s="53"/>
      <c r="O35" s="51" t="s">
        <v>28</v>
      </c>
      <c r="P35" s="53"/>
      <c r="Q35" s="51" t="s">
        <v>29</v>
      </c>
      <c r="R35" s="53"/>
      <c r="S35" s="51" t="s">
        <v>30</v>
      </c>
      <c r="T35" s="52"/>
      <c r="U35" s="52"/>
      <c r="V35" s="53"/>
      <c r="W35" s="51" t="s">
        <v>31</v>
      </c>
      <c r="X35" s="52"/>
      <c r="Y35" s="52"/>
      <c r="Z35" s="52"/>
      <c r="AA35" s="52"/>
      <c r="AB35" s="53"/>
      <c r="AC35" s="51" t="s">
        <v>32</v>
      </c>
      <c r="AD35" s="52"/>
      <c r="AE35" s="52"/>
      <c r="AF35" s="53"/>
      <c r="AG35" s="51" t="s">
        <v>33</v>
      </c>
      <c r="AH35" s="52"/>
      <c r="AI35" s="52"/>
      <c r="AJ35" s="53"/>
      <c r="AK35" s="51" t="s">
        <v>34</v>
      </c>
      <c r="AL35" s="52"/>
      <c r="AM35" s="52"/>
      <c r="AN35" s="52"/>
      <c r="AO35" s="53"/>
    </row>
    <row r="36" spans="1:41" ht="58.05" customHeight="1" x14ac:dyDescent="0.3">
      <c r="A36" s="3" t="s">
        <v>35</v>
      </c>
      <c r="B36" s="3" t="s">
        <v>0</v>
      </c>
      <c r="C36" s="3" t="s">
        <v>3</v>
      </c>
      <c r="D36" s="3" t="s">
        <v>4</v>
      </c>
      <c r="E36" s="3" t="s">
        <v>5</v>
      </c>
      <c r="F36" s="3" t="s">
        <v>6</v>
      </c>
      <c r="G36" s="3" t="s">
        <v>7</v>
      </c>
      <c r="H36" s="3" t="s">
        <v>8</v>
      </c>
      <c r="I36" s="3" t="s">
        <v>9</v>
      </c>
      <c r="J36" s="3" t="s">
        <v>10</v>
      </c>
      <c r="K36" s="3" t="s">
        <v>36</v>
      </c>
      <c r="L36" s="3" t="s">
        <v>37</v>
      </c>
      <c r="M36" s="3" t="s">
        <v>38</v>
      </c>
      <c r="N36" s="3" t="s">
        <v>39</v>
      </c>
      <c r="O36" s="3" t="s">
        <v>40</v>
      </c>
      <c r="P36" s="3" t="s">
        <v>41</v>
      </c>
      <c r="Q36" s="3" t="s">
        <v>42</v>
      </c>
      <c r="R36" s="3" t="s">
        <v>43</v>
      </c>
      <c r="S36" s="3" t="s">
        <v>44</v>
      </c>
      <c r="T36" s="3" t="s">
        <v>45</v>
      </c>
      <c r="U36" s="3" t="s">
        <v>46</v>
      </c>
      <c r="V36" s="3" t="s">
        <v>47</v>
      </c>
      <c r="W36" s="3" t="s">
        <v>48</v>
      </c>
      <c r="X36" s="3" t="s">
        <v>49</v>
      </c>
      <c r="Y36" s="3" t="s">
        <v>50</v>
      </c>
      <c r="Z36" s="3" t="s">
        <v>51</v>
      </c>
      <c r="AA36" s="3" t="s">
        <v>52</v>
      </c>
      <c r="AB36" s="3" t="s">
        <v>53</v>
      </c>
      <c r="AC36" s="3" t="s">
        <v>54</v>
      </c>
      <c r="AD36" s="3" t="s">
        <v>55</v>
      </c>
      <c r="AE36" s="3" t="s">
        <v>56</v>
      </c>
      <c r="AF36" s="3" t="s">
        <v>57</v>
      </c>
      <c r="AG36" s="3" t="s">
        <v>58</v>
      </c>
      <c r="AH36" s="3" t="s">
        <v>59</v>
      </c>
      <c r="AI36" s="3" t="s">
        <v>60</v>
      </c>
      <c r="AJ36" s="3" t="s">
        <v>61</v>
      </c>
      <c r="AK36" s="3" t="s">
        <v>62</v>
      </c>
      <c r="AL36" s="3" t="s">
        <v>63</v>
      </c>
      <c r="AM36" s="3" t="s">
        <v>64</v>
      </c>
      <c r="AN36" s="3" t="s">
        <v>65</v>
      </c>
      <c r="AO36" s="3" t="s">
        <v>47</v>
      </c>
    </row>
    <row r="37" spans="1:41" ht="19.95" customHeight="1" x14ac:dyDescent="0.3">
      <c r="A37" s="14" t="s">
        <v>11</v>
      </c>
      <c r="B37" s="4">
        <v>620.7469334602356</v>
      </c>
      <c r="C37" s="5">
        <v>144.92385184764859</v>
      </c>
      <c r="D37" s="5">
        <v>70.969826936721802</v>
      </c>
      <c r="E37" s="5">
        <v>109.07097685337069</v>
      </c>
      <c r="F37" s="5">
        <v>189.75114852190021</v>
      </c>
      <c r="G37" s="5">
        <v>54.463043212890618</v>
      </c>
      <c r="H37" s="6">
        <v>154.68150413036349</v>
      </c>
      <c r="I37" s="6">
        <v>208.23520195484161</v>
      </c>
      <c r="J37" s="6">
        <v>257.83022737503052</v>
      </c>
      <c r="K37" s="5">
        <v>428.29641979932791</v>
      </c>
      <c r="L37" s="5">
        <v>190.61871612071991</v>
      </c>
      <c r="M37" s="6">
        <v>451.37121748924261</v>
      </c>
      <c r="N37" s="6">
        <v>169.37571597099301</v>
      </c>
      <c r="O37" s="5">
        <v>344.61683136224752</v>
      </c>
      <c r="P37" s="5">
        <v>265.79167181253428</v>
      </c>
      <c r="Q37" s="6">
        <v>340.2245619893074</v>
      </c>
      <c r="R37" s="6">
        <v>234.56569194793701</v>
      </c>
      <c r="S37" s="5">
        <v>192.76271486282349</v>
      </c>
      <c r="T37" s="5">
        <v>288.25987458229059</v>
      </c>
      <c r="U37" s="5">
        <v>79.767136335372925</v>
      </c>
      <c r="V37" s="5">
        <v>25.780372381210331</v>
      </c>
      <c r="W37" s="6">
        <v>54.197056889533997</v>
      </c>
      <c r="X37" s="6">
        <v>255.819864988327</v>
      </c>
      <c r="Y37" s="6">
        <v>185.80260843038559</v>
      </c>
      <c r="Z37" s="6">
        <v>101.7638286352158</v>
      </c>
      <c r="AA37" s="6">
        <v>47.813964784145362</v>
      </c>
      <c r="AB37" s="6">
        <v>241.67853975296021</v>
      </c>
      <c r="AC37" s="5">
        <v>192.73372060060501</v>
      </c>
      <c r="AD37" s="5">
        <v>136.5558677315712</v>
      </c>
      <c r="AE37" s="5">
        <v>120.6907902359962</v>
      </c>
      <c r="AF37" s="5">
        <v>117.01133984327321</v>
      </c>
      <c r="AG37" s="6">
        <v>152.4401444196701</v>
      </c>
      <c r="AH37" s="6">
        <v>188.94568735361099</v>
      </c>
      <c r="AI37" s="6">
        <v>185.8436499834061</v>
      </c>
      <c r="AJ37" s="6">
        <v>93.517451703548431</v>
      </c>
      <c r="AK37" s="5">
        <v>388.6381059885025</v>
      </c>
      <c r="AL37" s="5">
        <v>140.42908716201779</v>
      </c>
      <c r="AM37" s="5">
        <v>26.251489996910099</v>
      </c>
      <c r="AN37" s="5">
        <v>21.99601519107819</v>
      </c>
      <c r="AO37" s="5">
        <v>43.43223512172699</v>
      </c>
    </row>
    <row r="38" spans="1:41" ht="19.95" customHeight="1" x14ac:dyDescent="0.3">
      <c r="A38" s="15" t="s">
        <v>12</v>
      </c>
      <c r="B38" s="4">
        <v>631</v>
      </c>
      <c r="C38" s="5">
        <v>159</v>
      </c>
      <c r="D38" s="5">
        <v>74</v>
      </c>
      <c r="E38" s="5">
        <v>119</v>
      </c>
      <c r="F38" s="5">
        <v>177</v>
      </c>
      <c r="G38" s="5">
        <v>55</v>
      </c>
      <c r="H38" s="6">
        <v>114</v>
      </c>
      <c r="I38" s="6">
        <v>227</v>
      </c>
      <c r="J38" s="6">
        <v>290</v>
      </c>
      <c r="K38" s="5">
        <v>438</v>
      </c>
      <c r="L38" s="5">
        <v>191</v>
      </c>
      <c r="M38" s="6">
        <v>454</v>
      </c>
      <c r="N38" s="6">
        <v>177</v>
      </c>
      <c r="O38" s="5">
        <v>349</v>
      </c>
      <c r="P38" s="5">
        <v>272</v>
      </c>
      <c r="Q38" s="6">
        <v>368</v>
      </c>
      <c r="R38" s="6">
        <v>220</v>
      </c>
      <c r="S38" s="5">
        <v>201</v>
      </c>
      <c r="T38" s="5">
        <v>287</v>
      </c>
      <c r="U38" s="5">
        <v>83</v>
      </c>
      <c r="V38" s="5">
        <v>27</v>
      </c>
      <c r="W38" s="6">
        <v>56</v>
      </c>
      <c r="X38" s="6">
        <v>266</v>
      </c>
      <c r="Y38" s="6">
        <v>197</v>
      </c>
      <c r="Z38" s="6">
        <v>96</v>
      </c>
      <c r="AA38" s="6">
        <v>46</v>
      </c>
      <c r="AB38" s="6">
        <v>245</v>
      </c>
      <c r="AC38" s="5">
        <v>188</v>
      </c>
      <c r="AD38" s="5">
        <v>138</v>
      </c>
      <c r="AE38" s="5">
        <v>132</v>
      </c>
      <c r="AF38" s="5">
        <v>118</v>
      </c>
      <c r="AG38" s="6">
        <v>94</v>
      </c>
      <c r="AH38" s="6">
        <v>224</v>
      </c>
      <c r="AI38" s="6">
        <v>214</v>
      </c>
      <c r="AJ38" s="6">
        <v>99</v>
      </c>
      <c r="AK38" s="5">
        <v>393</v>
      </c>
      <c r="AL38" s="5">
        <v>159</v>
      </c>
      <c r="AM38" s="5">
        <v>18</v>
      </c>
      <c r="AN38" s="5">
        <v>21</v>
      </c>
      <c r="AO38" s="5">
        <v>40</v>
      </c>
    </row>
    <row r="39" spans="1:41" ht="19.95" customHeight="1" x14ac:dyDescent="0.3">
      <c r="A39" s="16" t="s">
        <v>68</v>
      </c>
      <c r="B39" s="7">
        <v>0.27448494192397771</v>
      </c>
      <c r="C39" s="9">
        <v>0.27076318699433782</v>
      </c>
      <c r="D39" s="9">
        <v>0.25785733993844551</v>
      </c>
      <c r="E39" s="9">
        <v>0.35876058987638199</v>
      </c>
      <c r="F39" s="9">
        <v>0.24527410990107401</v>
      </c>
      <c r="G39" s="9">
        <v>0.23637209601734521</v>
      </c>
      <c r="H39" s="11">
        <v>0.24003677455220049</v>
      </c>
      <c r="I39" s="11">
        <v>0.29038246117394823</v>
      </c>
      <c r="J39" s="11">
        <v>0.28231207388033658</v>
      </c>
      <c r="K39" s="9">
        <v>0.2894602542585033</v>
      </c>
      <c r="L39" s="9">
        <v>0.24347501835972701</v>
      </c>
      <c r="M39" s="11">
        <v>0.26485353209511481</v>
      </c>
      <c r="N39" s="11">
        <v>0.30015179242653839</v>
      </c>
      <c r="O39" s="8">
        <v>0.32070195839052951</v>
      </c>
      <c r="P39" s="10">
        <v>0.20339296688394551</v>
      </c>
      <c r="Q39" s="11">
        <v>0.30854622412901389</v>
      </c>
      <c r="R39" s="11">
        <v>0.2332875409027457</v>
      </c>
      <c r="S39" s="9">
        <v>0.29227117518441992</v>
      </c>
      <c r="T39" s="10">
        <v>0.2309006375334271</v>
      </c>
      <c r="U39" s="8">
        <v>0.42987532364870013</v>
      </c>
      <c r="V39" s="9">
        <v>0.18367349892494469</v>
      </c>
      <c r="W39" s="11">
        <v>0.2690103649857673</v>
      </c>
      <c r="X39" s="13">
        <v>0.33419359751498329</v>
      </c>
      <c r="Y39" s="11">
        <v>0.31463065659084932</v>
      </c>
      <c r="Z39" s="11">
        <v>0.26326702705479438</v>
      </c>
      <c r="AA39" s="13">
        <v>0.37561183672526299</v>
      </c>
      <c r="AB39" s="11">
        <v>0.23714978145630611</v>
      </c>
      <c r="AC39" s="9">
        <v>0.22071803997562781</v>
      </c>
      <c r="AD39" s="9">
        <v>0.28796451276141921</v>
      </c>
      <c r="AE39" s="9">
        <v>0.23913562191614751</v>
      </c>
      <c r="AF39" s="8">
        <v>0.37186495071866621</v>
      </c>
      <c r="AG39" s="11">
        <v>0.2466104862011253</v>
      </c>
      <c r="AH39" s="11">
        <v>0.26652876977975881</v>
      </c>
      <c r="AI39" s="11">
        <v>0.29374689144421368</v>
      </c>
      <c r="AJ39" s="11">
        <v>0.29771867451920792</v>
      </c>
      <c r="AK39" s="9">
        <v>0.2806715610021675</v>
      </c>
      <c r="AL39" s="9">
        <v>0.2367759005558488</v>
      </c>
      <c r="AM39" s="9">
        <v>0.17705256153303511</v>
      </c>
      <c r="AN39" s="9">
        <v>0.3227319010781014</v>
      </c>
      <c r="AO39" s="9">
        <v>0.37550655954265511</v>
      </c>
    </row>
    <row r="40" spans="1:41" ht="19.95" customHeight="1" x14ac:dyDescent="0.3">
      <c r="A40" s="17" t="s">
        <v>69</v>
      </c>
      <c r="B40" s="7">
        <v>9.8324862173427369E-2</v>
      </c>
      <c r="C40" s="9">
        <v>6.61429726745804E-2</v>
      </c>
      <c r="D40" s="9">
        <v>0.11058918813485299</v>
      </c>
      <c r="E40" s="9">
        <v>7.4293203910852895E-2</v>
      </c>
      <c r="F40" s="8">
        <v>0.16544332179867149</v>
      </c>
      <c r="G40" s="9">
        <v>4.6420390592386722E-2</v>
      </c>
      <c r="H40" s="11">
        <v>0.1515606959551605</v>
      </c>
      <c r="I40" s="11">
        <v>0.101248608343024</v>
      </c>
      <c r="J40" s="11">
        <v>6.4025448147701766E-2</v>
      </c>
      <c r="K40" s="9">
        <v>8.2051476291032113E-2</v>
      </c>
      <c r="L40" s="9">
        <v>0.1307358319503969</v>
      </c>
      <c r="M40" s="11">
        <v>0.10521956082142141</v>
      </c>
      <c r="N40" s="11">
        <v>7.9951103543828506E-2</v>
      </c>
      <c r="O40" s="9">
        <v>8.0752263063167892E-2</v>
      </c>
      <c r="P40" s="9">
        <v>0.12493343914220351</v>
      </c>
      <c r="Q40" s="11">
        <v>8.4097151875124551E-2</v>
      </c>
      <c r="R40" s="11">
        <v>0.13076903667103049</v>
      </c>
      <c r="S40" s="9">
        <v>0.11529103083595139</v>
      </c>
      <c r="T40" s="9">
        <v>9.5462690695607519E-2</v>
      </c>
      <c r="U40" s="9">
        <v>6.1774995774471528E-2</v>
      </c>
      <c r="V40" s="9">
        <v>0.1649498372428283</v>
      </c>
      <c r="W40" s="11">
        <v>0.1014991712139947</v>
      </c>
      <c r="X40" s="11">
        <v>8.3551746346043454E-2</v>
      </c>
      <c r="Y40" s="11">
        <v>6.9249082595782857E-2</v>
      </c>
      <c r="Z40" s="11">
        <v>0.12429367185070631</v>
      </c>
      <c r="AA40" s="11">
        <v>0.1186856703660388</v>
      </c>
      <c r="AB40" s="11">
        <v>9.0104989017240192E-2</v>
      </c>
      <c r="AC40" s="8">
        <v>0.16295201829252609</v>
      </c>
      <c r="AD40" s="9">
        <v>0.1133748551346915</v>
      </c>
      <c r="AE40" s="10">
        <v>2.880258183288191E-2</v>
      </c>
      <c r="AF40" s="9">
        <v>7.7150033645624227E-2</v>
      </c>
      <c r="AG40" s="11">
        <v>0.1294126766642715</v>
      </c>
      <c r="AH40" s="11">
        <v>6.902314996265016E-2</v>
      </c>
      <c r="AI40" s="11">
        <v>9.3057138899345346E-2</v>
      </c>
      <c r="AJ40" s="11">
        <v>0.1173199706972981</v>
      </c>
      <c r="AK40" s="9">
        <v>0.10114850416097711</v>
      </c>
      <c r="AL40" s="9">
        <v>9.5994493107923143E-2</v>
      </c>
      <c r="AM40" s="9">
        <v>0.1419857221351761</v>
      </c>
      <c r="AN40" s="9">
        <v>0.1680366177993643</v>
      </c>
      <c r="AO40" s="9">
        <v>1.889844702278181E-2</v>
      </c>
    </row>
    <row r="41" spans="1:41" ht="19.95" customHeight="1" x14ac:dyDescent="0.3">
      <c r="A41" s="16" t="s">
        <v>70</v>
      </c>
      <c r="B41" s="7">
        <v>0.47538802874009578</v>
      </c>
      <c r="C41" s="8">
        <v>0.62026308675779962</v>
      </c>
      <c r="D41" s="9">
        <v>0.54175410368271804</v>
      </c>
      <c r="E41" s="9">
        <v>0.43460487341900589</v>
      </c>
      <c r="F41" s="9">
        <v>0.45957150023186538</v>
      </c>
      <c r="G41" s="10">
        <v>0.22157007350376409</v>
      </c>
      <c r="H41" s="11">
        <v>0.46581206577915418</v>
      </c>
      <c r="I41" s="11">
        <v>0.50313433683843223</v>
      </c>
      <c r="J41" s="11">
        <v>0.45872383168373709</v>
      </c>
      <c r="K41" s="9">
        <v>0.46645754303597747</v>
      </c>
      <c r="L41" s="9">
        <v>0.49551049582357343</v>
      </c>
      <c r="M41" s="11">
        <v>0.48399999690891782</v>
      </c>
      <c r="N41" s="11">
        <v>0.45243789958459429</v>
      </c>
      <c r="O41" s="9">
        <v>0.44488713227570847</v>
      </c>
      <c r="P41" s="9">
        <v>0.51637386735687762</v>
      </c>
      <c r="Q41" s="11">
        <v>0.44891356508884162</v>
      </c>
      <c r="R41" s="11">
        <v>0.51921093313746947</v>
      </c>
      <c r="S41" s="10">
        <v>0.40078248064843541</v>
      </c>
      <c r="T41" s="8">
        <v>0.54610951778655192</v>
      </c>
      <c r="U41" s="9">
        <v>0.42516663275772659</v>
      </c>
      <c r="V41" s="9">
        <v>0.4573791098161476</v>
      </c>
      <c r="W41" s="11">
        <v>0.57029267458837818</v>
      </c>
      <c r="X41" s="11">
        <v>0.47451501041229988</v>
      </c>
      <c r="Y41" s="11">
        <v>0.49811060147092862</v>
      </c>
      <c r="Z41" s="11">
        <v>0.46115025160337642</v>
      </c>
      <c r="AA41" s="11">
        <v>0.44871368016923618</v>
      </c>
      <c r="AB41" s="11">
        <v>0.47146841544502172</v>
      </c>
      <c r="AC41" s="9">
        <v>0.48877354673139589</v>
      </c>
      <c r="AD41" s="9">
        <v>0.45697508756300109</v>
      </c>
      <c r="AE41" s="9">
        <v>0.54244917986755836</v>
      </c>
      <c r="AF41" s="9">
        <v>0.43341468156067647</v>
      </c>
      <c r="AG41" s="11">
        <v>0.48202344189338359</v>
      </c>
      <c r="AH41" s="11">
        <v>0.47886383088986839</v>
      </c>
      <c r="AI41" s="11">
        <v>0.47209216685081212</v>
      </c>
      <c r="AJ41" s="11">
        <v>0.46409894693677273</v>
      </c>
      <c r="AK41" s="9">
        <v>0.47876249348099781</v>
      </c>
      <c r="AL41" s="9">
        <v>0.48213523474939612</v>
      </c>
      <c r="AM41" s="9">
        <v>0.50891863062738596</v>
      </c>
      <c r="AN41" s="9">
        <v>0.37663062123697499</v>
      </c>
      <c r="AO41" s="9">
        <v>0.45312556888594002</v>
      </c>
    </row>
    <row r="42" spans="1:41" ht="19.95" customHeight="1" x14ac:dyDescent="0.3">
      <c r="A42" s="17" t="s">
        <v>71</v>
      </c>
      <c r="B42" s="7">
        <v>0.104733991695363</v>
      </c>
      <c r="C42" s="10">
        <v>1.7447838929774879E-2</v>
      </c>
      <c r="D42" s="10">
        <v>3.9384408883196241E-2</v>
      </c>
      <c r="E42" s="9">
        <v>0.1029599964367157</v>
      </c>
      <c r="F42" s="9">
        <v>9.2295845994001799E-2</v>
      </c>
      <c r="G42" s="8">
        <v>0.47209279322708442</v>
      </c>
      <c r="H42" s="11">
        <v>8.9767089239014483E-2</v>
      </c>
      <c r="I42" s="12">
        <v>5.4870415614886217E-2</v>
      </c>
      <c r="J42" s="13">
        <v>0.1539852177781699</v>
      </c>
      <c r="K42" s="9">
        <v>0.11890539801065871</v>
      </c>
      <c r="L42" s="9">
        <v>7.3899080834465669E-2</v>
      </c>
      <c r="M42" s="11">
        <v>9.6336297070001187E-2</v>
      </c>
      <c r="N42" s="11">
        <v>0.12711310091667311</v>
      </c>
      <c r="O42" s="9">
        <v>0.10583880155904379</v>
      </c>
      <c r="P42" s="9">
        <v>0.1073753423155418</v>
      </c>
      <c r="Q42" s="13">
        <v>0.12988286335069549</v>
      </c>
      <c r="R42" s="12">
        <v>7.8156875171000909E-2</v>
      </c>
      <c r="S42" s="8">
        <v>0.15163873433299629</v>
      </c>
      <c r="T42" s="9">
        <v>7.9252121549741789E-2</v>
      </c>
      <c r="U42" s="9">
        <v>6.3574297965757406E-2</v>
      </c>
      <c r="V42" s="9">
        <v>0.16621721298274181</v>
      </c>
      <c r="W42" s="11">
        <v>5.9197789211859857E-2</v>
      </c>
      <c r="X42" s="11">
        <v>9.9396821692640414E-2</v>
      </c>
      <c r="Y42" s="11">
        <v>0.1024816816975114</v>
      </c>
      <c r="Z42" s="11">
        <v>0.14425130782670781</v>
      </c>
      <c r="AA42" s="11">
        <v>5.6988812739461922E-2</v>
      </c>
      <c r="AB42" s="11">
        <v>0.11194278970951969</v>
      </c>
      <c r="AC42" s="9">
        <v>8.3777486600292245E-2</v>
      </c>
      <c r="AD42" s="9">
        <v>7.6035658255312902E-2</v>
      </c>
      <c r="AE42" s="9">
        <v>0.15195759674415121</v>
      </c>
      <c r="AF42" s="9">
        <v>0.10049078735898399</v>
      </c>
      <c r="AG42" s="11">
        <v>8.2000008265816035E-2</v>
      </c>
      <c r="AH42" s="13">
        <v>0.14177792197471331</v>
      </c>
      <c r="AI42" s="11">
        <v>8.7820353415002508E-2</v>
      </c>
      <c r="AJ42" s="11">
        <v>0.1005590823918788</v>
      </c>
      <c r="AK42" s="9">
        <v>9.6662706424015296E-2</v>
      </c>
      <c r="AL42" s="8">
        <v>0.1458064711708536</v>
      </c>
      <c r="AM42" s="9">
        <v>0.1231958351828078</v>
      </c>
      <c r="AN42" s="9">
        <v>7.1109871916817335E-2</v>
      </c>
      <c r="AO42" s="9">
        <v>5.0027711371202828E-2</v>
      </c>
    </row>
    <row r="43" spans="1:41" ht="19.95" customHeight="1" x14ac:dyDescent="0.3">
      <c r="A43" s="16" t="s">
        <v>72</v>
      </c>
      <c r="B43" s="7">
        <v>4.7068175467136202E-2</v>
      </c>
      <c r="C43" s="9">
        <v>2.5382914643507361E-2</v>
      </c>
      <c r="D43" s="9">
        <v>5.0414959360787243E-2</v>
      </c>
      <c r="E43" s="9">
        <v>2.9381336357043451E-2</v>
      </c>
      <c r="F43" s="9">
        <v>3.7415222074387369E-2</v>
      </c>
      <c r="G43" s="9">
        <v>2.354464665941966E-2</v>
      </c>
      <c r="H43" s="11">
        <v>5.2823374474470303E-2</v>
      </c>
      <c r="I43" s="11">
        <v>5.0364178029709342E-2</v>
      </c>
      <c r="J43" s="11">
        <v>4.0953428510054679E-2</v>
      </c>
      <c r="K43" s="9">
        <v>4.3125328403828343E-2</v>
      </c>
      <c r="L43" s="9">
        <v>5.6379573031837098E-2</v>
      </c>
      <c r="M43" s="11">
        <v>4.959061310454474E-2</v>
      </c>
      <c r="N43" s="11">
        <v>4.0346103528365672E-2</v>
      </c>
      <c r="O43" s="9">
        <v>4.7819844711550367E-2</v>
      </c>
      <c r="P43" s="9">
        <v>4.7924384301431568E-2</v>
      </c>
      <c r="Q43" s="11">
        <v>2.856019555632449E-2</v>
      </c>
      <c r="R43" s="11">
        <v>3.857561411775344E-2</v>
      </c>
      <c r="S43" s="9">
        <v>4.0016578998197098E-2</v>
      </c>
      <c r="T43" s="9">
        <v>4.8275032434671648E-2</v>
      </c>
      <c r="U43" s="9">
        <v>1.96087498533443E-2</v>
      </c>
      <c r="V43" s="9">
        <v>2.7780341033337621E-2</v>
      </c>
      <c r="W43" s="11">
        <v>0</v>
      </c>
      <c r="X43" s="12">
        <v>8.3428240340328742E-3</v>
      </c>
      <c r="Y43" s="12">
        <v>1.5527977644927761E-2</v>
      </c>
      <c r="Z43" s="11">
        <v>7.0377416644151472E-3</v>
      </c>
      <c r="AA43" s="11">
        <v>0</v>
      </c>
      <c r="AB43" s="13">
        <v>8.933402437191236E-2</v>
      </c>
      <c r="AC43" s="9">
        <v>4.3778908400158002E-2</v>
      </c>
      <c r="AD43" s="9">
        <v>6.564988628557536E-2</v>
      </c>
      <c r="AE43" s="9">
        <v>3.7655019639261093E-2</v>
      </c>
      <c r="AF43" s="9">
        <v>1.7079546716049051E-2</v>
      </c>
      <c r="AG43" s="11">
        <v>5.9953386975403533E-2</v>
      </c>
      <c r="AH43" s="11">
        <v>4.3806327393009367E-2</v>
      </c>
      <c r="AI43" s="11">
        <v>5.3283449390626278E-2</v>
      </c>
      <c r="AJ43" s="11">
        <v>2.0303325454842439E-2</v>
      </c>
      <c r="AK43" s="9">
        <v>4.2754734931842377E-2</v>
      </c>
      <c r="AL43" s="9">
        <v>3.9287900415978363E-2</v>
      </c>
      <c r="AM43" s="9">
        <v>4.8847250521595047E-2</v>
      </c>
      <c r="AN43" s="9">
        <v>6.1490987968741931E-2</v>
      </c>
      <c r="AO43" s="8">
        <v>0.10244171317742019</v>
      </c>
    </row>
    <row r="46" spans="1:41" x14ac:dyDescent="0.3">
      <c r="A46" s="1" t="s">
        <v>24</v>
      </c>
    </row>
    <row r="47" spans="1:41" ht="70.05" customHeight="1" x14ac:dyDescent="0.3">
      <c r="A47" s="19" t="s">
        <v>225</v>
      </c>
      <c r="B47" s="33"/>
      <c r="C47" s="33" t="s">
        <v>73</v>
      </c>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row>
    <row r="48" spans="1:41" ht="22.05" customHeight="1" x14ac:dyDescent="0.3">
      <c r="A48" s="2"/>
      <c r="B48" s="2"/>
      <c r="C48" s="51" t="s">
        <v>1</v>
      </c>
      <c r="D48" s="52"/>
      <c r="E48" s="52"/>
      <c r="F48" s="52"/>
      <c r="G48" s="53"/>
      <c r="H48" s="51" t="s">
        <v>2</v>
      </c>
      <c r="I48" s="52"/>
      <c r="J48" s="53"/>
      <c r="K48" s="51" t="s">
        <v>26</v>
      </c>
      <c r="L48" s="53"/>
      <c r="M48" s="51" t="s">
        <v>27</v>
      </c>
      <c r="N48" s="53"/>
      <c r="O48" s="51" t="s">
        <v>28</v>
      </c>
      <c r="P48" s="53"/>
      <c r="Q48" s="51" t="s">
        <v>29</v>
      </c>
      <c r="R48" s="53"/>
      <c r="S48" s="51" t="s">
        <v>30</v>
      </c>
      <c r="T48" s="52"/>
      <c r="U48" s="52"/>
      <c r="V48" s="53"/>
      <c r="W48" s="51" t="s">
        <v>31</v>
      </c>
      <c r="X48" s="52"/>
      <c r="Y48" s="52"/>
      <c r="Z48" s="52"/>
      <c r="AA48" s="52"/>
      <c r="AB48" s="53"/>
      <c r="AC48" s="51" t="s">
        <v>32</v>
      </c>
      <c r="AD48" s="52"/>
      <c r="AE48" s="52"/>
      <c r="AF48" s="53"/>
      <c r="AG48" s="51" t="s">
        <v>33</v>
      </c>
      <c r="AH48" s="52"/>
      <c r="AI48" s="52"/>
      <c r="AJ48" s="53"/>
      <c r="AK48" s="51" t="s">
        <v>34</v>
      </c>
      <c r="AL48" s="52"/>
      <c r="AM48" s="52"/>
      <c r="AN48" s="52"/>
      <c r="AO48" s="53"/>
    </row>
    <row r="49" spans="1:41" ht="58.05" customHeight="1" x14ac:dyDescent="0.3">
      <c r="A49" s="3" t="s">
        <v>35</v>
      </c>
      <c r="B49" s="3" t="s">
        <v>0</v>
      </c>
      <c r="C49" s="3" t="s">
        <v>3</v>
      </c>
      <c r="D49" s="3" t="s">
        <v>4</v>
      </c>
      <c r="E49" s="3" t="s">
        <v>5</v>
      </c>
      <c r="F49" s="3" t="s">
        <v>6</v>
      </c>
      <c r="G49" s="3" t="s">
        <v>7</v>
      </c>
      <c r="H49" s="3" t="s">
        <v>8</v>
      </c>
      <c r="I49" s="3" t="s">
        <v>9</v>
      </c>
      <c r="J49" s="3" t="s">
        <v>10</v>
      </c>
      <c r="K49" s="3" t="s">
        <v>36</v>
      </c>
      <c r="L49" s="3" t="s">
        <v>37</v>
      </c>
      <c r="M49" s="3" t="s">
        <v>38</v>
      </c>
      <c r="N49" s="3" t="s">
        <v>39</v>
      </c>
      <c r="O49" s="3" t="s">
        <v>40</v>
      </c>
      <c r="P49" s="3" t="s">
        <v>41</v>
      </c>
      <c r="Q49" s="3" t="s">
        <v>42</v>
      </c>
      <c r="R49" s="3" t="s">
        <v>43</v>
      </c>
      <c r="S49" s="3" t="s">
        <v>44</v>
      </c>
      <c r="T49" s="3" t="s">
        <v>45</v>
      </c>
      <c r="U49" s="3" t="s">
        <v>46</v>
      </c>
      <c r="V49" s="3" t="s">
        <v>47</v>
      </c>
      <c r="W49" s="3" t="s">
        <v>48</v>
      </c>
      <c r="X49" s="3" t="s">
        <v>49</v>
      </c>
      <c r="Y49" s="3" t="s">
        <v>50</v>
      </c>
      <c r="Z49" s="3" t="s">
        <v>51</v>
      </c>
      <c r="AA49" s="3" t="s">
        <v>52</v>
      </c>
      <c r="AB49" s="3" t="s">
        <v>53</v>
      </c>
      <c r="AC49" s="3" t="s">
        <v>54</v>
      </c>
      <c r="AD49" s="3" t="s">
        <v>55</v>
      </c>
      <c r="AE49" s="3" t="s">
        <v>56</v>
      </c>
      <c r="AF49" s="3" t="s">
        <v>57</v>
      </c>
      <c r="AG49" s="3" t="s">
        <v>58</v>
      </c>
      <c r="AH49" s="3" t="s">
        <v>59</v>
      </c>
      <c r="AI49" s="3" t="s">
        <v>60</v>
      </c>
      <c r="AJ49" s="3" t="s">
        <v>61</v>
      </c>
      <c r="AK49" s="3" t="s">
        <v>62</v>
      </c>
      <c r="AL49" s="3" t="s">
        <v>63</v>
      </c>
      <c r="AM49" s="3" t="s">
        <v>64</v>
      </c>
      <c r="AN49" s="3" t="s">
        <v>65</v>
      </c>
      <c r="AO49" s="3" t="s">
        <v>47</v>
      </c>
    </row>
    <row r="50" spans="1:41" ht="19.95" customHeight="1" x14ac:dyDescent="0.3">
      <c r="A50" s="15" t="s">
        <v>11</v>
      </c>
      <c r="B50" s="4">
        <v>652.44231379032135</v>
      </c>
      <c r="C50" s="5">
        <v>136.46398252248761</v>
      </c>
      <c r="D50" s="5">
        <v>85.906967580318451</v>
      </c>
      <c r="E50" s="5">
        <v>133.21716374158859</v>
      </c>
      <c r="F50" s="5">
        <v>188.9234735369682</v>
      </c>
      <c r="G50" s="5">
        <v>59.748059093952179</v>
      </c>
      <c r="H50" s="6">
        <v>170.1435698270798</v>
      </c>
      <c r="I50" s="6">
        <v>200.96781188249591</v>
      </c>
      <c r="J50" s="6">
        <v>281.3309320807457</v>
      </c>
      <c r="K50" s="5">
        <v>451.0669116973877</v>
      </c>
      <c r="L50" s="5">
        <v>200.0228453874588</v>
      </c>
      <c r="M50" s="6">
        <v>500.92885994911188</v>
      </c>
      <c r="N50" s="6">
        <v>151.51345384120941</v>
      </c>
      <c r="O50" s="5">
        <v>383.53422182798391</v>
      </c>
      <c r="P50" s="5">
        <v>256.57540643215179</v>
      </c>
      <c r="Q50" s="6">
        <v>365.39655143022537</v>
      </c>
      <c r="R50" s="6">
        <v>216.0897265076637</v>
      </c>
      <c r="S50" s="5">
        <v>234.089863717556</v>
      </c>
      <c r="T50" s="5">
        <v>281.44427418708801</v>
      </c>
      <c r="U50" s="5">
        <v>70.346989810466766</v>
      </c>
      <c r="V50" s="5">
        <v>28.93777322769165</v>
      </c>
      <c r="W50" s="6">
        <v>75.632391154766083</v>
      </c>
      <c r="X50" s="6">
        <v>275.78057593107218</v>
      </c>
      <c r="Y50" s="6">
        <v>194.72426110506061</v>
      </c>
      <c r="Z50" s="6">
        <v>105.1959233880043</v>
      </c>
      <c r="AA50" s="6">
        <v>50.932008624076843</v>
      </c>
      <c r="AB50" s="6">
        <v>243.80845099687579</v>
      </c>
      <c r="AC50" s="5">
        <v>163.50253701210019</v>
      </c>
      <c r="AD50" s="5">
        <v>170.39411115646359</v>
      </c>
      <c r="AE50" s="5">
        <v>145.21194219589231</v>
      </c>
      <c r="AF50" s="5">
        <v>106.81011205911641</v>
      </c>
      <c r="AG50" s="6">
        <v>149.6405907869339</v>
      </c>
      <c r="AH50" s="6">
        <v>200.79382741451261</v>
      </c>
      <c r="AI50" s="6">
        <v>202.68671119213101</v>
      </c>
      <c r="AJ50" s="6">
        <v>99.321184396743774</v>
      </c>
      <c r="AK50" s="5">
        <v>407.50734686851501</v>
      </c>
      <c r="AL50" s="5">
        <v>168.6951661705971</v>
      </c>
      <c r="AM50" s="5">
        <v>21.501428008079529</v>
      </c>
      <c r="AN50" s="5">
        <v>17.820672214031219</v>
      </c>
      <c r="AO50" s="5">
        <v>36.917700529098511</v>
      </c>
    </row>
    <row r="51" spans="1:41" ht="19.95" customHeight="1" x14ac:dyDescent="0.3">
      <c r="A51" s="14" t="s">
        <v>12</v>
      </c>
      <c r="B51" s="4">
        <v>667</v>
      </c>
      <c r="C51" s="5">
        <v>154</v>
      </c>
      <c r="D51" s="5">
        <v>86</v>
      </c>
      <c r="E51" s="5">
        <v>135</v>
      </c>
      <c r="F51" s="5">
        <v>186</v>
      </c>
      <c r="G51" s="5">
        <v>61</v>
      </c>
      <c r="H51" s="6">
        <v>125</v>
      </c>
      <c r="I51" s="6">
        <v>222</v>
      </c>
      <c r="J51" s="6">
        <v>320</v>
      </c>
      <c r="K51" s="5">
        <v>467</v>
      </c>
      <c r="L51" s="5">
        <v>199</v>
      </c>
      <c r="M51" s="6">
        <v>500</v>
      </c>
      <c r="N51" s="6">
        <v>167</v>
      </c>
      <c r="O51" s="5">
        <v>391</v>
      </c>
      <c r="P51" s="5">
        <v>265</v>
      </c>
      <c r="Q51" s="6">
        <v>395</v>
      </c>
      <c r="R51" s="6">
        <v>212</v>
      </c>
      <c r="S51" s="5">
        <v>242</v>
      </c>
      <c r="T51" s="5">
        <v>288</v>
      </c>
      <c r="U51" s="5">
        <v>75</v>
      </c>
      <c r="V51" s="5">
        <v>30</v>
      </c>
      <c r="W51" s="6">
        <v>76</v>
      </c>
      <c r="X51" s="6">
        <v>292</v>
      </c>
      <c r="Y51" s="6">
        <v>197</v>
      </c>
      <c r="Z51" s="6">
        <v>102</v>
      </c>
      <c r="AA51" s="6">
        <v>55</v>
      </c>
      <c r="AB51" s="6">
        <v>247</v>
      </c>
      <c r="AC51" s="5">
        <v>155</v>
      </c>
      <c r="AD51" s="5">
        <v>181</v>
      </c>
      <c r="AE51" s="5">
        <v>148</v>
      </c>
      <c r="AF51" s="5">
        <v>116</v>
      </c>
      <c r="AG51" s="6">
        <v>92</v>
      </c>
      <c r="AH51" s="6">
        <v>236</v>
      </c>
      <c r="AI51" s="6">
        <v>234</v>
      </c>
      <c r="AJ51" s="6">
        <v>105</v>
      </c>
      <c r="AK51" s="5">
        <v>414</v>
      </c>
      <c r="AL51" s="5">
        <v>189</v>
      </c>
      <c r="AM51" s="5">
        <v>15</v>
      </c>
      <c r="AN51" s="5">
        <v>16</v>
      </c>
      <c r="AO51" s="5">
        <v>33</v>
      </c>
    </row>
    <row r="52" spans="1:41" ht="19.95" customHeight="1" x14ac:dyDescent="0.3">
      <c r="A52" s="17" t="s">
        <v>68</v>
      </c>
      <c r="B52" s="7">
        <v>0.26712628667473443</v>
      </c>
      <c r="C52" s="9">
        <v>0.3169133694584565</v>
      </c>
      <c r="D52" s="9">
        <v>0.238011352592714</v>
      </c>
      <c r="E52" s="9">
        <v>0.30988770418995809</v>
      </c>
      <c r="F52" s="9">
        <v>0.25110085857085451</v>
      </c>
      <c r="G52" s="9">
        <v>0.22190748395620541</v>
      </c>
      <c r="H52" s="11">
        <v>0.25563519456652228</v>
      </c>
      <c r="I52" s="11">
        <v>0.30072863973347391</v>
      </c>
      <c r="J52" s="11">
        <v>0.25007215082010359</v>
      </c>
      <c r="K52" s="9">
        <v>0.28915635807097623</v>
      </c>
      <c r="L52" s="9">
        <v>0.21925309098863</v>
      </c>
      <c r="M52" s="11">
        <v>0.26336369971353929</v>
      </c>
      <c r="N52" s="11">
        <v>0.27956602947741782</v>
      </c>
      <c r="O52" s="9">
        <v>0.2725562891755357</v>
      </c>
      <c r="P52" s="9">
        <v>0.26657766044163073</v>
      </c>
      <c r="Q52" s="11">
        <v>0.28911620810963951</v>
      </c>
      <c r="R52" s="11">
        <v>0.2326981392989354</v>
      </c>
      <c r="S52" s="9">
        <v>0.28557464803116578</v>
      </c>
      <c r="T52" s="9">
        <v>0.25225222738797848</v>
      </c>
      <c r="U52" s="9">
        <v>0.29345652553617202</v>
      </c>
      <c r="V52" s="9">
        <v>0.28676840132029141</v>
      </c>
      <c r="W52" s="11">
        <v>0.27372604571031439</v>
      </c>
      <c r="X52" s="13">
        <v>0.31507055053124272</v>
      </c>
      <c r="Y52" s="11">
        <v>0.31713435407374008</v>
      </c>
      <c r="Z52" s="11">
        <v>0.24689748280164989</v>
      </c>
      <c r="AA52" s="11">
        <v>0.25236894075184391</v>
      </c>
      <c r="AB52" s="11">
        <v>0.25026925642185599</v>
      </c>
      <c r="AC52" s="9">
        <v>0.25820578082590112</v>
      </c>
      <c r="AD52" s="10">
        <v>0.2157202418333001</v>
      </c>
      <c r="AE52" s="9">
        <v>0.30290056350982258</v>
      </c>
      <c r="AF52" s="9">
        <v>0.35094767527343912</v>
      </c>
      <c r="AG52" s="11">
        <v>0.22356553502469381</v>
      </c>
      <c r="AH52" s="11">
        <v>0.25781583711763573</v>
      </c>
      <c r="AI52" s="13">
        <v>0.33668742552500219</v>
      </c>
      <c r="AJ52" s="11">
        <v>0.20962414268124629</v>
      </c>
      <c r="AK52" s="9">
        <v>0.28155468483929941</v>
      </c>
      <c r="AL52" s="9">
        <v>0.24762052844497101</v>
      </c>
      <c r="AM52" s="9">
        <v>0.2083502989689619</v>
      </c>
      <c r="AN52" s="9">
        <v>0.2914743885943864</v>
      </c>
      <c r="AO52" s="9">
        <v>0.2194720996689967</v>
      </c>
    </row>
    <row r="53" spans="1:41" ht="19.95" customHeight="1" x14ac:dyDescent="0.3">
      <c r="A53" s="16" t="s">
        <v>69</v>
      </c>
      <c r="B53" s="7">
        <v>0.10970269252529211</v>
      </c>
      <c r="C53" s="9">
        <v>8.4522649811811817E-2</v>
      </c>
      <c r="D53" s="9">
        <v>0.1220948243239421</v>
      </c>
      <c r="E53" s="9">
        <v>9.1620897506037968E-2</v>
      </c>
      <c r="F53" s="9">
        <v>0.15379549971203191</v>
      </c>
      <c r="G53" s="9">
        <v>8.3129269247169277E-2</v>
      </c>
      <c r="H53" s="13">
        <v>0.19544816774741711</v>
      </c>
      <c r="I53" s="11">
        <v>8.3276387618482536E-2</v>
      </c>
      <c r="J53" s="11">
        <v>7.6723010878029851E-2</v>
      </c>
      <c r="K53" s="10">
        <v>7.4115239176335529E-2</v>
      </c>
      <c r="L53" s="8">
        <v>0.19069694974771351</v>
      </c>
      <c r="M53" s="11">
        <v>0.1148239632417218</v>
      </c>
      <c r="N53" s="11">
        <v>9.2770913620954812E-2</v>
      </c>
      <c r="O53" s="9">
        <v>8.8533735123199814E-2</v>
      </c>
      <c r="P53" s="9">
        <v>0.13686231286887451</v>
      </c>
      <c r="Q53" s="11">
        <v>9.8275445358727148E-2</v>
      </c>
      <c r="R53" s="11">
        <v>0.1484506114321516</v>
      </c>
      <c r="S53" s="9">
        <v>9.811306803590869E-2</v>
      </c>
      <c r="T53" s="9">
        <v>0.11205355302817679</v>
      </c>
      <c r="U53" s="9">
        <v>0.13078230856376291</v>
      </c>
      <c r="V53" s="9">
        <v>0.1854660121180336</v>
      </c>
      <c r="W53" s="11">
        <v>0.1130573387388942</v>
      </c>
      <c r="X53" s="11">
        <v>0.1031094712784226</v>
      </c>
      <c r="Y53" s="11">
        <v>0.1029762529826124</v>
      </c>
      <c r="Z53" s="11">
        <v>0.14193756708760619</v>
      </c>
      <c r="AA53" s="11">
        <v>0.19219862377331531</v>
      </c>
      <c r="AB53" s="11">
        <v>9.4502215966059358E-2</v>
      </c>
      <c r="AC53" s="9">
        <v>0.14437639996287729</v>
      </c>
      <c r="AD53" s="9">
        <v>0.13485532463517039</v>
      </c>
      <c r="AE53" s="9">
        <v>9.8162936026506151E-2</v>
      </c>
      <c r="AF53" s="10">
        <v>3.6037391924890277E-2</v>
      </c>
      <c r="AG53" s="11">
        <v>0.14361823144082619</v>
      </c>
      <c r="AH53" s="11">
        <v>0.1138595302136763</v>
      </c>
      <c r="AI53" s="11">
        <v>0.1119685417971881</v>
      </c>
      <c r="AJ53" s="12">
        <v>4.5576733846573528E-2</v>
      </c>
      <c r="AK53" s="9">
        <v>0.1127820657780671</v>
      </c>
      <c r="AL53" s="9">
        <v>8.4192971505720859E-2</v>
      </c>
      <c r="AM53" s="9">
        <v>0.17808374546191369</v>
      </c>
      <c r="AN53" s="9">
        <v>0</v>
      </c>
      <c r="AO53" s="8">
        <v>0.2054070508446178</v>
      </c>
    </row>
    <row r="54" spans="1:41" ht="19.95" customHeight="1" x14ac:dyDescent="0.3">
      <c r="A54" s="49" t="s">
        <v>70</v>
      </c>
      <c r="B54" s="7">
        <v>0.37816738239074771</v>
      </c>
      <c r="C54" s="8">
        <v>0.52560703184052326</v>
      </c>
      <c r="D54" s="9">
        <v>0.3754401882247772</v>
      </c>
      <c r="E54" s="9">
        <v>0.42083972839083961</v>
      </c>
      <c r="F54" s="9">
        <v>0.34939215073879609</v>
      </c>
      <c r="G54" s="10">
        <v>0.15571193659933191</v>
      </c>
      <c r="H54" s="11">
        <v>0.3832420027331509</v>
      </c>
      <c r="I54" s="11">
        <v>0.39480175740939721</v>
      </c>
      <c r="J54" s="11">
        <v>0.36321563876627788</v>
      </c>
      <c r="K54" s="9">
        <v>0.37818288683054813</v>
      </c>
      <c r="L54" s="9">
        <v>0.38068959073194419</v>
      </c>
      <c r="M54" s="11">
        <v>0.38161792978923681</v>
      </c>
      <c r="N54" s="11">
        <v>0.36675929465527152</v>
      </c>
      <c r="O54" s="9">
        <v>0.37040416522314368</v>
      </c>
      <c r="P54" s="9">
        <v>0.38669465153523969</v>
      </c>
      <c r="Q54" s="11">
        <v>0.36149285208228582</v>
      </c>
      <c r="R54" s="11">
        <v>0.4058304715033999</v>
      </c>
      <c r="S54" s="10">
        <v>0.31446900421678903</v>
      </c>
      <c r="T54" s="9">
        <v>0.40546061977071368</v>
      </c>
      <c r="U54" s="9">
        <v>0.48058453633807691</v>
      </c>
      <c r="V54" s="9">
        <v>0.25606787165581302</v>
      </c>
      <c r="W54" s="11">
        <v>0.41699054333525631</v>
      </c>
      <c r="X54" s="11">
        <v>0.39865749876063478</v>
      </c>
      <c r="Y54" s="11">
        <v>0.40991509355693961</v>
      </c>
      <c r="Z54" s="11">
        <v>0.29478377177475268</v>
      </c>
      <c r="AA54" s="11">
        <v>0.40727905158648192</v>
      </c>
      <c r="AB54" s="11">
        <v>0.34252756242471988</v>
      </c>
      <c r="AC54" s="9">
        <v>0.38089717436736148</v>
      </c>
      <c r="AD54" s="9">
        <v>0.35642764010079508</v>
      </c>
      <c r="AE54" s="9">
        <v>0.37957491197585908</v>
      </c>
      <c r="AF54" s="9">
        <v>0.43328075594588172</v>
      </c>
      <c r="AG54" s="11">
        <v>0.33685416309120869</v>
      </c>
      <c r="AH54" s="11">
        <v>0.350800140398426</v>
      </c>
      <c r="AI54" s="11">
        <v>0.35850492273747309</v>
      </c>
      <c r="AJ54" s="13">
        <v>0.53586412337216416</v>
      </c>
      <c r="AK54" s="9">
        <v>0.39431407756553832</v>
      </c>
      <c r="AL54" s="9">
        <v>0.35424148016959839</v>
      </c>
      <c r="AM54" s="9">
        <v>0.4607510769802407</v>
      </c>
      <c r="AN54" s="9">
        <v>0.20854856769337321</v>
      </c>
      <c r="AO54" s="9">
        <v>0.34304442219510661</v>
      </c>
    </row>
    <row r="55" spans="1:41" ht="19.95" customHeight="1" x14ac:dyDescent="0.3">
      <c r="A55" s="16" t="s">
        <v>71</v>
      </c>
      <c r="B55" s="7">
        <v>0.13924402910363931</v>
      </c>
      <c r="C55" s="10">
        <v>5.6375235879338487E-2</v>
      </c>
      <c r="D55" s="9">
        <v>0.15741993311331831</v>
      </c>
      <c r="E55" s="9">
        <v>0.1117203964203466</v>
      </c>
      <c r="F55" s="9">
        <v>0.12576078592747389</v>
      </c>
      <c r="G55" s="8">
        <v>0.4581644407462715</v>
      </c>
      <c r="H55" s="12">
        <v>6.8171191185869964E-2</v>
      </c>
      <c r="I55" s="11">
        <v>0.1129081143758433</v>
      </c>
      <c r="J55" s="13">
        <v>0.20104049559687959</v>
      </c>
      <c r="K55" s="9">
        <v>0.14745489857288019</v>
      </c>
      <c r="L55" s="9">
        <v>0.1149074450268314</v>
      </c>
      <c r="M55" s="11">
        <v>0.13721391971525621</v>
      </c>
      <c r="N55" s="11">
        <v>0.14595591082577669</v>
      </c>
      <c r="O55" s="9">
        <v>0.16343465754101091</v>
      </c>
      <c r="P55" s="9">
        <v>0.1063114080221326</v>
      </c>
      <c r="Q55" s="11">
        <v>0.17101882072771291</v>
      </c>
      <c r="R55" s="11">
        <v>0.1082652731847138</v>
      </c>
      <c r="S55" s="8">
        <v>0.23030462535976759</v>
      </c>
      <c r="T55" s="10">
        <v>0.10255690300866691</v>
      </c>
      <c r="U55" s="10">
        <v>5.8041793418486663E-2</v>
      </c>
      <c r="V55" s="9">
        <v>8.4773400223761605E-2</v>
      </c>
      <c r="W55" s="11">
        <v>0.1255945401942295</v>
      </c>
      <c r="X55" s="12">
        <v>0.10786243423943211</v>
      </c>
      <c r="Y55" s="11">
        <v>0.1055185653326331</v>
      </c>
      <c r="Z55" s="11">
        <v>0.17977908414955671</v>
      </c>
      <c r="AA55" s="11">
        <v>0.1100658046542007</v>
      </c>
      <c r="AB55" s="11">
        <v>0.16197527023734021</v>
      </c>
      <c r="AC55" s="9">
        <v>8.416935224259342E-2</v>
      </c>
      <c r="AD55" s="9">
        <v>0.14911159872567131</v>
      </c>
      <c r="AE55" s="9">
        <v>0.14925035878470569</v>
      </c>
      <c r="AF55" s="9">
        <v>0.15745511181896921</v>
      </c>
      <c r="AG55" s="11">
        <v>0.11043968307926021</v>
      </c>
      <c r="AH55" s="13">
        <v>0.18511165065250301</v>
      </c>
      <c r="AI55" s="11">
        <v>0.12154324923063339</v>
      </c>
      <c r="AJ55" s="11">
        <v>0.12603513435625699</v>
      </c>
      <c r="AK55" s="10">
        <v>0.1209332269789167</v>
      </c>
      <c r="AL55" s="8">
        <v>0.21571180732817399</v>
      </c>
      <c r="AM55" s="9">
        <v>0</v>
      </c>
      <c r="AN55" s="9">
        <v>4.7582171761951897E-2</v>
      </c>
      <c r="AO55" s="9">
        <v>0.1172887943992737</v>
      </c>
    </row>
    <row r="56" spans="1:41" ht="19.95" customHeight="1" x14ac:dyDescent="0.3">
      <c r="A56" s="17" t="s">
        <v>72</v>
      </c>
      <c r="B56" s="7">
        <v>0.10575960930558639</v>
      </c>
      <c r="C56" s="10">
        <v>1.6581713009869929E-2</v>
      </c>
      <c r="D56" s="9">
        <v>0.1070337017452485</v>
      </c>
      <c r="E56" s="9">
        <v>6.5931273492817799E-2</v>
      </c>
      <c r="F56" s="8">
        <v>0.1199507050508436</v>
      </c>
      <c r="G56" s="9">
        <v>8.1086869451021976E-2</v>
      </c>
      <c r="H56" s="11">
        <v>9.7503443767039719E-2</v>
      </c>
      <c r="I56" s="11">
        <v>0.108285100862803</v>
      </c>
      <c r="J56" s="11">
        <v>0.1089487039387091</v>
      </c>
      <c r="K56" s="9">
        <v>0.11109061734926</v>
      </c>
      <c r="L56" s="9">
        <v>9.445292350488102E-2</v>
      </c>
      <c r="M56" s="11">
        <v>0.1029804875402459</v>
      </c>
      <c r="N56" s="11">
        <v>0.1149478514205792</v>
      </c>
      <c r="O56" s="9">
        <v>0.1050711529371099</v>
      </c>
      <c r="P56" s="9">
        <v>0.1035539671321225</v>
      </c>
      <c r="Q56" s="11">
        <v>8.0096673721634593E-2</v>
      </c>
      <c r="R56" s="11">
        <v>0.1047555045807993</v>
      </c>
      <c r="S56" s="9">
        <v>7.1538654356368872E-2</v>
      </c>
      <c r="T56" s="8">
        <v>0.127676696804464</v>
      </c>
      <c r="U56" s="9">
        <v>3.7134836143501632E-2</v>
      </c>
      <c r="V56" s="9">
        <v>0.18692431468210061</v>
      </c>
      <c r="W56" s="11">
        <v>7.0631532021305593E-2</v>
      </c>
      <c r="X56" s="11">
        <v>7.5300045190267811E-2</v>
      </c>
      <c r="Y56" s="11">
        <v>6.445573405407494E-2</v>
      </c>
      <c r="Z56" s="11">
        <v>0.1366020941864346</v>
      </c>
      <c r="AA56" s="11">
        <v>3.8087579234158148E-2</v>
      </c>
      <c r="AB56" s="13">
        <v>0.1507256949500245</v>
      </c>
      <c r="AC56" s="9">
        <v>0.13235129260126671</v>
      </c>
      <c r="AD56" s="8">
        <v>0.14388519470506311</v>
      </c>
      <c r="AE56" s="9">
        <v>7.0111229703106431E-2</v>
      </c>
      <c r="AF56" s="10">
        <v>2.227906503681976E-2</v>
      </c>
      <c r="AG56" s="13">
        <v>0.18552238736401111</v>
      </c>
      <c r="AH56" s="11">
        <v>9.2412841617759048E-2</v>
      </c>
      <c r="AI56" s="11">
        <v>7.1295860709703118E-2</v>
      </c>
      <c r="AJ56" s="11">
        <v>8.2899865743759002E-2</v>
      </c>
      <c r="AK56" s="9">
        <v>9.0415944838178566E-2</v>
      </c>
      <c r="AL56" s="9">
        <v>9.8233212551535748E-2</v>
      </c>
      <c r="AM56" s="9">
        <v>0.15281487858888371</v>
      </c>
      <c r="AN56" s="9">
        <v>0.45239487195028838</v>
      </c>
      <c r="AO56" s="9">
        <v>0.11478763289200521</v>
      </c>
    </row>
    <row r="59" spans="1:41" x14ac:dyDescent="0.3">
      <c r="A59" s="1" t="s">
        <v>24</v>
      </c>
    </row>
    <row r="60" spans="1:41" ht="70.05" customHeight="1" x14ac:dyDescent="0.3">
      <c r="A60" s="19" t="s">
        <v>226</v>
      </c>
      <c r="B60" s="33"/>
      <c r="C60" s="33" t="s">
        <v>74</v>
      </c>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row>
    <row r="61" spans="1:41" ht="22.05" customHeight="1" x14ac:dyDescent="0.3">
      <c r="A61" s="2"/>
      <c r="B61" s="2"/>
      <c r="C61" s="51" t="s">
        <v>1</v>
      </c>
      <c r="D61" s="52"/>
      <c r="E61" s="52"/>
      <c r="F61" s="52"/>
      <c r="G61" s="53"/>
      <c r="H61" s="51" t="s">
        <v>2</v>
      </c>
      <c r="I61" s="52"/>
      <c r="J61" s="53"/>
      <c r="K61" s="51" t="s">
        <v>26</v>
      </c>
      <c r="L61" s="53"/>
      <c r="M61" s="51" t="s">
        <v>27</v>
      </c>
      <c r="N61" s="53"/>
      <c r="O61" s="51" t="s">
        <v>28</v>
      </c>
      <c r="P61" s="53"/>
      <c r="Q61" s="51" t="s">
        <v>29</v>
      </c>
      <c r="R61" s="53"/>
      <c r="S61" s="51" t="s">
        <v>30</v>
      </c>
      <c r="T61" s="52"/>
      <c r="U61" s="52"/>
      <c r="V61" s="53"/>
      <c r="W61" s="51" t="s">
        <v>31</v>
      </c>
      <c r="X61" s="52"/>
      <c r="Y61" s="52"/>
      <c r="Z61" s="52"/>
      <c r="AA61" s="52"/>
      <c r="AB61" s="53"/>
      <c r="AC61" s="51" t="s">
        <v>32</v>
      </c>
      <c r="AD61" s="52"/>
      <c r="AE61" s="52"/>
      <c r="AF61" s="53"/>
      <c r="AG61" s="51" t="s">
        <v>33</v>
      </c>
      <c r="AH61" s="52"/>
      <c r="AI61" s="52"/>
      <c r="AJ61" s="53"/>
      <c r="AK61" s="51" t="s">
        <v>34</v>
      </c>
      <c r="AL61" s="52"/>
      <c r="AM61" s="52"/>
      <c r="AN61" s="52"/>
      <c r="AO61" s="53"/>
    </row>
    <row r="62" spans="1:41" ht="58.05" customHeight="1" x14ac:dyDescent="0.3">
      <c r="A62" s="3" t="s">
        <v>35</v>
      </c>
      <c r="B62" s="3" t="s">
        <v>0</v>
      </c>
      <c r="C62" s="3" t="s">
        <v>3</v>
      </c>
      <c r="D62" s="3" t="s">
        <v>4</v>
      </c>
      <c r="E62" s="3" t="s">
        <v>5</v>
      </c>
      <c r="F62" s="3" t="s">
        <v>6</v>
      </c>
      <c r="G62" s="3" t="s">
        <v>7</v>
      </c>
      <c r="H62" s="3" t="s">
        <v>8</v>
      </c>
      <c r="I62" s="3" t="s">
        <v>9</v>
      </c>
      <c r="J62" s="3" t="s">
        <v>10</v>
      </c>
      <c r="K62" s="3" t="s">
        <v>36</v>
      </c>
      <c r="L62" s="3" t="s">
        <v>37</v>
      </c>
      <c r="M62" s="3" t="s">
        <v>38</v>
      </c>
      <c r="N62" s="3" t="s">
        <v>39</v>
      </c>
      <c r="O62" s="3" t="s">
        <v>40</v>
      </c>
      <c r="P62" s="3" t="s">
        <v>41</v>
      </c>
      <c r="Q62" s="3" t="s">
        <v>42</v>
      </c>
      <c r="R62" s="3" t="s">
        <v>43</v>
      </c>
      <c r="S62" s="3" t="s">
        <v>44</v>
      </c>
      <c r="T62" s="3" t="s">
        <v>45</v>
      </c>
      <c r="U62" s="3" t="s">
        <v>46</v>
      </c>
      <c r="V62" s="3" t="s">
        <v>47</v>
      </c>
      <c r="W62" s="3" t="s">
        <v>48</v>
      </c>
      <c r="X62" s="3" t="s">
        <v>49</v>
      </c>
      <c r="Y62" s="3" t="s">
        <v>50</v>
      </c>
      <c r="Z62" s="3" t="s">
        <v>51</v>
      </c>
      <c r="AA62" s="3" t="s">
        <v>52</v>
      </c>
      <c r="AB62" s="3" t="s">
        <v>53</v>
      </c>
      <c r="AC62" s="3" t="s">
        <v>54</v>
      </c>
      <c r="AD62" s="3" t="s">
        <v>55</v>
      </c>
      <c r="AE62" s="3" t="s">
        <v>56</v>
      </c>
      <c r="AF62" s="3" t="s">
        <v>57</v>
      </c>
      <c r="AG62" s="3" t="s">
        <v>58</v>
      </c>
      <c r="AH62" s="3" t="s">
        <v>59</v>
      </c>
      <c r="AI62" s="3" t="s">
        <v>60</v>
      </c>
      <c r="AJ62" s="3" t="s">
        <v>61</v>
      </c>
      <c r="AK62" s="3" t="s">
        <v>62</v>
      </c>
      <c r="AL62" s="3" t="s">
        <v>63</v>
      </c>
      <c r="AM62" s="3" t="s">
        <v>64</v>
      </c>
      <c r="AN62" s="3" t="s">
        <v>65</v>
      </c>
      <c r="AO62" s="3" t="s">
        <v>47</v>
      </c>
    </row>
    <row r="63" spans="1:41" ht="19.95" customHeight="1" x14ac:dyDescent="0.3">
      <c r="A63" s="14" t="s">
        <v>11</v>
      </c>
      <c r="B63" s="4">
        <v>620.7469334602356</v>
      </c>
      <c r="C63" s="5">
        <v>144.92385184764859</v>
      </c>
      <c r="D63" s="5">
        <v>70.969826936721802</v>
      </c>
      <c r="E63" s="5">
        <v>109.07097685337069</v>
      </c>
      <c r="F63" s="5">
        <v>189.75114852190021</v>
      </c>
      <c r="G63" s="5">
        <v>54.463043212890618</v>
      </c>
      <c r="H63" s="6">
        <v>154.68150413036349</v>
      </c>
      <c r="I63" s="6">
        <v>208.23520195484161</v>
      </c>
      <c r="J63" s="6">
        <v>257.83022737503052</v>
      </c>
      <c r="K63" s="5">
        <v>428.29641979932791</v>
      </c>
      <c r="L63" s="5">
        <v>190.61871612071991</v>
      </c>
      <c r="M63" s="6">
        <v>451.37121748924261</v>
      </c>
      <c r="N63" s="6">
        <v>169.37571597099301</v>
      </c>
      <c r="O63" s="5">
        <v>344.61683136224752</v>
      </c>
      <c r="P63" s="5">
        <v>265.79167181253428</v>
      </c>
      <c r="Q63" s="6">
        <v>340.2245619893074</v>
      </c>
      <c r="R63" s="6">
        <v>234.56569194793701</v>
      </c>
      <c r="S63" s="5">
        <v>192.76271486282349</v>
      </c>
      <c r="T63" s="5">
        <v>288.25987458229059</v>
      </c>
      <c r="U63" s="5">
        <v>79.767136335372925</v>
      </c>
      <c r="V63" s="5">
        <v>25.780372381210331</v>
      </c>
      <c r="W63" s="6">
        <v>54.197056889533997</v>
      </c>
      <c r="X63" s="6">
        <v>255.819864988327</v>
      </c>
      <c r="Y63" s="6">
        <v>185.80260843038559</v>
      </c>
      <c r="Z63" s="6">
        <v>101.7638286352158</v>
      </c>
      <c r="AA63" s="6">
        <v>47.813964784145362</v>
      </c>
      <c r="AB63" s="6">
        <v>241.67853975296021</v>
      </c>
      <c r="AC63" s="5">
        <v>192.73372060060501</v>
      </c>
      <c r="AD63" s="5">
        <v>136.5558677315712</v>
      </c>
      <c r="AE63" s="5">
        <v>120.6907902359962</v>
      </c>
      <c r="AF63" s="5">
        <v>117.01133984327321</v>
      </c>
      <c r="AG63" s="6">
        <v>152.4401444196701</v>
      </c>
      <c r="AH63" s="6">
        <v>188.94568735361099</v>
      </c>
      <c r="AI63" s="6">
        <v>185.8436499834061</v>
      </c>
      <c r="AJ63" s="6">
        <v>93.517451703548431</v>
      </c>
      <c r="AK63" s="5">
        <v>388.6381059885025</v>
      </c>
      <c r="AL63" s="5">
        <v>140.42908716201779</v>
      </c>
      <c r="AM63" s="5">
        <v>26.251489996910099</v>
      </c>
      <c r="AN63" s="5">
        <v>21.99601519107819</v>
      </c>
      <c r="AO63" s="5">
        <v>43.43223512172699</v>
      </c>
    </row>
    <row r="64" spans="1:41" ht="19.95" customHeight="1" x14ac:dyDescent="0.3">
      <c r="A64" s="15" t="s">
        <v>12</v>
      </c>
      <c r="B64" s="4">
        <v>631</v>
      </c>
      <c r="C64" s="5">
        <v>159</v>
      </c>
      <c r="D64" s="5">
        <v>74</v>
      </c>
      <c r="E64" s="5">
        <v>119</v>
      </c>
      <c r="F64" s="5">
        <v>177</v>
      </c>
      <c r="G64" s="5">
        <v>55</v>
      </c>
      <c r="H64" s="6">
        <v>114</v>
      </c>
      <c r="I64" s="6">
        <v>227</v>
      </c>
      <c r="J64" s="6">
        <v>290</v>
      </c>
      <c r="K64" s="5">
        <v>438</v>
      </c>
      <c r="L64" s="5">
        <v>191</v>
      </c>
      <c r="M64" s="6">
        <v>454</v>
      </c>
      <c r="N64" s="6">
        <v>177</v>
      </c>
      <c r="O64" s="5">
        <v>349</v>
      </c>
      <c r="P64" s="5">
        <v>272</v>
      </c>
      <c r="Q64" s="6">
        <v>368</v>
      </c>
      <c r="R64" s="6">
        <v>220</v>
      </c>
      <c r="S64" s="5">
        <v>201</v>
      </c>
      <c r="T64" s="5">
        <v>287</v>
      </c>
      <c r="U64" s="5">
        <v>83</v>
      </c>
      <c r="V64" s="5">
        <v>27</v>
      </c>
      <c r="W64" s="6">
        <v>56</v>
      </c>
      <c r="X64" s="6">
        <v>266</v>
      </c>
      <c r="Y64" s="6">
        <v>197</v>
      </c>
      <c r="Z64" s="6">
        <v>96</v>
      </c>
      <c r="AA64" s="6">
        <v>46</v>
      </c>
      <c r="AB64" s="6">
        <v>245</v>
      </c>
      <c r="AC64" s="5">
        <v>188</v>
      </c>
      <c r="AD64" s="5">
        <v>138</v>
      </c>
      <c r="AE64" s="5">
        <v>132</v>
      </c>
      <c r="AF64" s="5">
        <v>118</v>
      </c>
      <c r="AG64" s="6">
        <v>94</v>
      </c>
      <c r="AH64" s="6">
        <v>224</v>
      </c>
      <c r="AI64" s="6">
        <v>214</v>
      </c>
      <c r="AJ64" s="6">
        <v>99</v>
      </c>
      <c r="AK64" s="5">
        <v>393</v>
      </c>
      <c r="AL64" s="5">
        <v>159</v>
      </c>
      <c r="AM64" s="5">
        <v>18</v>
      </c>
      <c r="AN64" s="5">
        <v>21</v>
      </c>
      <c r="AO64" s="5">
        <v>40</v>
      </c>
    </row>
    <row r="65" spans="1:41" ht="19.95" customHeight="1" x14ac:dyDescent="0.3">
      <c r="A65" s="16" t="s">
        <v>75</v>
      </c>
      <c r="B65" s="7">
        <v>0.14553008502323919</v>
      </c>
      <c r="C65" s="8">
        <v>0.2151783449712833</v>
      </c>
      <c r="D65" s="9">
        <v>0.1994891304261284</v>
      </c>
      <c r="E65" s="9">
        <v>0.17375034210612031</v>
      </c>
      <c r="F65" s="10">
        <v>0.10823840879925969</v>
      </c>
      <c r="G65" s="10">
        <v>0</v>
      </c>
      <c r="H65" s="11">
        <v>0.16770400230962901</v>
      </c>
      <c r="I65" s="11">
        <v>0.15136188350657401</v>
      </c>
      <c r="J65" s="11">
        <v>0.12751714425775321</v>
      </c>
      <c r="K65" s="9">
        <v>0.13325243414743401</v>
      </c>
      <c r="L65" s="9">
        <v>0.17451493854582459</v>
      </c>
      <c r="M65" s="11">
        <v>0.1589935786217013</v>
      </c>
      <c r="N65" s="11">
        <v>0.10965107212957741</v>
      </c>
      <c r="O65" s="9">
        <v>0.12797980888777441</v>
      </c>
      <c r="P65" s="9">
        <v>0.15704870323600251</v>
      </c>
      <c r="Q65" s="11">
        <v>0.14527241649680939</v>
      </c>
      <c r="R65" s="11">
        <v>0.15169207117475689</v>
      </c>
      <c r="S65" s="9">
        <v>0.14595187917761729</v>
      </c>
      <c r="T65" s="9">
        <v>0.1454906955446561</v>
      </c>
      <c r="U65" s="9">
        <v>0.16614225150103359</v>
      </c>
      <c r="V65" s="9">
        <v>0.22449533282026921</v>
      </c>
      <c r="W65" s="11">
        <v>0.1116384905599537</v>
      </c>
      <c r="X65" s="11">
        <v>0.1532066412259997</v>
      </c>
      <c r="Y65" s="11">
        <v>0.1712404594549595</v>
      </c>
      <c r="Z65" s="11">
        <v>0.13217085559975941</v>
      </c>
      <c r="AA65" s="11">
        <v>0.22369316542439641</v>
      </c>
      <c r="AB65" s="11">
        <v>0.1339358421039783</v>
      </c>
      <c r="AC65" s="9">
        <v>0.16458278387086989</v>
      </c>
      <c r="AD65" s="9">
        <v>0.1500318894717452</v>
      </c>
      <c r="AE65" s="9">
        <v>0.1364915801987539</v>
      </c>
      <c r="AF65" s="9">
        <v>0.14943688062726121</v>
      </c>
      <c r="AG65" s="11">
        <v>0.14600982452059649</v>
      </c>
      <c r="AH65" s="11">
        <v>0.14248648737618361</v>
      </c>
      <c r="AI65" s="11">
        <v>0.13719529472599459</v>
      </c>
      <c r="AJ65" s="11">
        <v>0.16746086804304841</v>
      </c>
      <c r="AK65" s="9">
        <v>0.15147884692332581</v>
      </c>
      <c r="AL65" s="9">
        <v>0.15938988755904351</v>
      </c>
      <c r="AM65" s="9">
        <v>0.1397670884412201</v>
      </c>
      <c r="AN65" s="9">
        <v>9.4402357055866207E-2</v>
      </c>
      <c r="AO65" s="9">
        <v>7.6863541852349782E-2</v>
      </c>
    </row>
    <row r="66" spans="1:41" ht="19.95" customHeight="1" x14ac:dyDescent="0.3">
      <c r="A66" s="17" t="s">
        <v>76</v>
      </c>
      <c r="B66" s="7">
        <v>0.50489142885471527</v>
      </c>
      <c r="C66" s="8">
        <v>0.6016109423250211</v>
      </c>
      <c r="D66" s="8">
        <v>0.63042285463967429</v>
      </c>
      <c r="E66" s="9">
        <v>0.58249518916350729</v>
      </c>
      <c r="F66" s="10">
        <v>0.45003382656985619</v>
      </c>
      <c r="G66" s="10">
        <v>0.22345221209085001</v>
      </c>
      <c r="H66" s="11">
        <v>0.50082171109101481</v>
      </c>
      <c r="I66" s="11">
        <v>0.52886184367524736</v>
      </c>
      <c r="J66" s="11">
        <v>0.48797341985930448</v>
      </c>
      <c r="K66" s="9">
        <v>0.50499020610332179</v>
      </c>
      <c r="L66" s="9">
        <v>0.4999116208694151</v>
      </c>
      <c r="M66" s="11">
        <v>0.49680447772706082</v>
      </c>
      <c r="N66" s="11">
        <v>0.52644243429454196</v>
      </c>
      <c r="O66" s="9">
        <v>0.53313055424886868</v>
      </c>
      <c r="P66" s="9">
        <v>0.46861107680391539</v>
      </c>
      <c r="Q66" s="11">
        <v>0.49069528619014102</v>
      </c>
      <c r="R66" s="11">
        <v>0.51659100563748273</v>
      </c>
      <c r="S66" s="9">
        <v>0.48879379567701259</v>
      </c>
      <c r="T66" s="9">
        <v>0.5191923712687887</v>
      </c>
      <c r="U66" s="9">
        <v>0.56587675180842889</v>
      </c>
      <c r="V66" s="9">
        <v>0.30446549143911639</v>
      </c>
      <c r="W66" s="11">
        <v>0.60462915687851915</v>
      </c>
      <c r="X66" s="11">
        <v>0.510412034782741</v>
      </c>
      <c r="Y66" s="11">
        <v>0.51352577714483605</v>
      </c>
      <c r="Z66" s="11">
        <v>0.50084487869527095</v>
      </c>
      <c r="AA66" s="11">
        <v>0.53408174943737896</v>
      </c>
      <c r="AB66" s="11">
        <v>0.49036356479189219</v>
      </c>
      <c r="AC66" s="9">
        <v>0.50651129145054963</v>
      </c>
      <c r="AD66" s="9">
        <v>0.54571829414817585</v>
      </c>
      <c r="AE66" s="9">
        <v>0.44620344275764268</v>
      </c>
      <c r="AF66" s="9">
        <v>0.50808422354978655</v>
      </c>
      <c r="AG66" s="11">
        <v>0.46768791983791269</v>
      </c>
      <c r="AH66" s="11">
        <v>0.51012039731982017</v>
      </c>
      <c r="AI66" s="11">
        <v>0.52922803598940649</v>
      </c>
      <c r="AJ66" s="11">
        <v>0.50660782879508071</v>
      </c>
      <c r="AK66" s="9">
        <v>0.52638280593315412</v>
      </c>
      <c r="AL66" s="9">
        <v>0.46767535359056561</v>
      </c>
      <c r="AM66" s="9">
        <v>0.31031339460500462</v>
      </c>
      <c r="AN66" s="9">
        <v>0.54103718698051406</v>
      </c>
      <c r="AO66" s="9">
        <v>0.53221565165418261</v>
      </c>
    </row>
    <row r="67" spans="1:41" ht="19.95" customHeight="1" x14ac:dyDescent="0.3">
      <c r="A67" s="16" t="s">
        <v>77</v>
      </c>
      <c r="B67" s="7">
        <v>0.24622135920880719</v>
      </c>
      <c r="C67" s="10">
        <v>0.1035874134566912</v>
      </c>
      <c r="D67" s="10">
        <v>0.11841014958260911</v>
      </c>
      <c r="E67" s="9">
        <v>0.19473348546132779</v>
      </c>
      <c r="F67" s="8">
        <v>0.33343286761875479</v>
      </c>
      <c r="G67" s="8">
        <v>0.63610820643776489</v>
      </c>
      <c r="H67" s="12">
        <v>0.16229821184960669</v>
      </c>
      <c r="I67" s="11">
        <v>0.2344578270851293</v>
      </c>
      <c r="J67" s="13">
        <v>0.30607058755357502</v>
      </c>
      <c r="K67" s="9">
        <v>0.26939036857683818</v>
      </c>
      <c r="L67" s="9">
        <v>0.19652961710051631</v>
      </c>
      <c r="M67" s="11">
        <v>0.24301288288309089</v>
      </c>
      <c r="N67" s="11">
        <v>0.25477166323038258</v>
      </c>
      <c r="O67" s="9">
        <v>0.25626932609454561</v>
      </c>
      <c r="P67" s="9">
        <v>0.24277070123080671</v>
      </c>
      <c r="Q67" s="11">
        <v>0.28578480124765981</v>
      </c>
      <c r="R67" s="11">
        <v>0.21282561067715269</v>
      </c>
      <c r="S67" s="9">
        <v>0.28179485773791207</v>
      </c>
      <c r="T67" s="9">
        <v>0.24614561060026699</v>
      </c>
      <c r="U67" s="9">
        <v>0.17933309693667629</v>
      </c>
      <c r="V67" s="9">
        <v>0.37070375671875438</v>
      </c>
      <c r="W67" s="11">
        <v>0.25730333306047881</v>
      </c>
      <c r="X67" s="11">
        <v>0.26844424417492763</v>
      </c>
      <c r="Y67" s="11">
        <v>0.23217168147406131</v>
      </c>
      <c r="Z67" s="11">
        <v>0.33213071253839038</v>
      </c>
      <c r="AA67" s="11">
        <v>0.17278676720562591</v>
      </c>
      <c r="AB67" s="11">
        <v>0.2465688976254406</v>
      </c>
      <c r="AC67" s="9">
        <v>0.20863142460100109</v>
      </c>
      <c r="AD67" s="9">
        <v>0.20735626340241289</v>
      </c>
      <c r="AE67" s="8">
        <v>0.34744065635298332</v>
      </c>
      <c r="AF67" s="9">
        <v>0.25673409205331388</v>
      </c>
      <c r="AG67" s="11">
        <v>0.24936615521271741</v>
      </c>
      <c r="AH67" s="11">
        <v>0.22191115276241569</v>
      </c>
      <c r="AI67" s="11">
        <v>0.25421222200167842</v>
      </c>
      <c r="AJ67" s="11">
        <v>0.2743323091318754</v>
      </c>
      <c r="AK67" s="9">
        <v>0.23783984116781631</v>
      </c>
      <c r="AL67" s="9">
        <v>0.31202496003232799</v>
      </c>
      <c r="AM67" s="9">
        <v>0.17077380815311571</v>
      </c>
      <c r="AN67" s="9">
        <v>8.9998534489828849E-2</v>
      </c>
      <c r="AO67" s="9">
        <v>0.23317869539626471</v>
      </c>
    </row>
    <row r="68" spans="1:41" ht="19.95" customHeight="1" x14ac:dyDescent="0.3">
      <c r="A68" s="17" t="s">
        <v>72</v>
      </c>
      <c r="B68" s="7">
        <v>0.1033571269132383</v>
      </c>
      <c r="C68" s="9">
        <v>7.9623299247004328E-2</v>
      </c>
      <c r="D68" s="9">
        <v>5.1677865351588192E-2</v>
      </c>
      <c r="E68" s="9">
        <v>4.9020983269044631E-2</v>
      </c>
      <c r="F68" s="9">
        <v>0.1082948970121293</v>
      </c>
      <c r="G68" s="9">
        <v>0.14043958147138511</v>
      </c>
      <c r="H68" s="13">
        <v>0.16917607474974949</v>
      </c>
      <c r="I68" s="11">
        <v>8.5318445733049239E-2</v>
      </c>
      <c r="J68" s="11">
        <v>7.8438848329367261E-2</v>
      </c>
      <c r="K68" s="9">
        <v>9.2366991172406085E-2</v>
      </c>
      <c r="L68" s="9">
        <v>0.12904382348424401</v>
      </c>
      <c r="M68" s="11">
        <v>0.101189060768147</v>
      </c>
      <c r="N68" s="11">
        <v>0.1091348303454979</v>
      </c>
      <c r="O68" s="9">
        <v>8.2620310768811295E-2</v>
      </c>
      <c r="P68" s="9">
        <v>0.13156951872927539</v>
      </c>
      <c r="Q68" s="11">
        <v>7.8247496065389804E-2</v>
      </c>
      <c r="R68" s="11">
        <v>0.11889131251060769</v>
      </c>
      <c r="S68" s="9">
        <v>8.3459467407458063E-2</v>
      </c>
      <c r="T68" s="9">
        <v>8.9171322586288224E-2</v>
      </c>
      <c r="U68" s="9">
        <v>8.8647899753861115E-2</v>
      </c>
      <c r="V68" s="9">
        <v>0.10033541902186</v>
      </c>
      <c r="W68" s="11">
        <v>2.6429019501048381E-2</v>
      </c>
      <c r="X68" s="12">
        <v>6.7937079816331625E-2</v>
      </c>
      <c r="Y68" s="11">
        <v>8.3062081926143061E-2</v>
      </c>
      <c r="Z68" s="12">
        <v>3.4853553166579281E-2</v>
      </c>
      <c r="AA68" s="11">
        <v>6.943831793259865E-2</v>
      </c>
      <c r="AB68" s="11">
        <v>0.12913169547868891</v>
      </c>
      <c r="AC68" s="9">
        <v>0.1202745000775793</v>
      </c>
      <c r="AD68" s="9">
        <v>9.6893552977665998E-2</v>
      </c>
      <c r="AE68" s="9">
        <v>6.9864320690620041E-2</v>
      </c>
      <c r="AF68" s="9">
        <v>8.5744803769638403E-2</v>
      </c>
      <c r="AG68" s="11">
        <v>0.13693610042877341</v>
      </c>
      <c r="AH68" s="11">
        <v>0.12548196254158059</v>
      </c>
      <c r="AI68" s="11">
        <v>7.9364447282920567E-2</v>
      </c>
      <c r="AJ68" s="11">
        <v>5.1598994029995571E-2</v>
      </c>
      <c r="AK68" s="9">
        <v>8.4298505975703791E-2</v>
      </c>
      <c r="AL68" s="9">
        <v>6.0909798818062993E-2</v>
      </c>
      <c r="AM68" s="9">
        <v>0.37914570880065962</v>
      </c>
      <c r="AN68" s="8">
        <v>0.27456192147379088</v>
      </c>
      <c r="AO68" s="9">
        <v>0.15774211109720301</v>
      </c>
    </row>
    <row r="71" spans="1:41" x14ac:dyDescent="0.3">
      <c r="A71" s="1" t="s">
        <v>24</v>
      </c>
    </row>
    <row r="72" spans="1:41" ht="85.05" customHeight="1" x14ac:dyDescent="0.3">
      <c r="A72" s="19" t="s">
        <v>227</v>
      </c>
      <c r="B72" s="33"/>
      <c r="C72" s="33" t="s">
        <v>78</v>
      </c>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row>
    <row r="73" spans="1:41" ht="22.05" customHeight="1" x14ac:dyDescent="0.3">
      <c r="A73" s="2"/>
      <c r="B73" s="2"/>
      <c r="C73" s="51" t="s">
        <v>1</v>
      </c>
      <c r="D73" s="52"/>
      <c r="E73" s="52"/>
      <c r="F73" s="52"/>
      <c r="G73" s="53"/>
      <c r="H73" s="51" t="s">
        <v>2</v>
      </c>
      <c r="I73" s="52"/>
      <c r="J73" s="53"/>
      <c r="K73" s="51" t="s">
        <v>26</v>
      </c>
      <c r="L73" s="53"/>
      <c r="M73" s="51" t="s">
        <v>27</v>
      </c>
      <c r="N73" s="53"/>
      <c r="O73" s="51" t="s">
        <v>28</v>
      </c>
      <c r="P73" s="53"/>
      <c r="Q73" s="51" t="s">
        <v>29</v>
      </c>
      <c r="R73" s="53"/>
      <c r="S73" s="51" t="s">
        <v>30</v>
      </c>
      <c r="T73" s="52"/>
      <c r="U73" s="52"/>
      <c r="V73" s="53"/>
      <c r="W73" s="51" t="s">
        <v>31</v>
      </c>
      <c r="X73" s="52"/>
      <c r="Y73" s="52"/>
      <c r="Z73" s="52"/>
      <c r="AA73" s="52"/>
      <c r="AB73" s="53"/>
      <c r="AC73" s="51" t="s">
        <v>32</v>
      </c>
      <c r="AD73" s="52"/>
      <c r="AE73" s="52"/>
      <c r="AF73" s="53"/>
      <c r="AG73" s="51" t="s">
        <v>33</v>
      </c>
      <c r="AH73" s="52"/>
      <c r="AI73" s="52"/>
      <c r="AJ73" s="53"/>
      <c r="AK73" s="51" t="s">
        <v>34</v>
      </c>
      <c r="AL73" s="52"/>
      <c r="AM73" s="52"/>
      <c r="AN73" s="52"/>
      <c r="AO73" s="53"/>
    </row>
    <row r="74" spans="1:41" ht="58.05" customHeight="1" x14ac:dyDescent="0.3">
      <c r="A74" s="3" t="s">
        <v>35</v>
      </c>
      <c r="B74" s="3" t="s">
        <v>0</v>
      </c>
      <c r="C74" s="3" t="s">
        <v>3</v>
      </c>
      <c r="D74" s="3" t="s">
        <v>4</v>
      </c>
      <c r="E74" s="3" t="s">
        <v>5</v>
      </c>
      <c r="F74" s="3" t="s">
        <v>6</v>
      </c>
      <c r="G74" s="3" t="s">
        <v>7</v>
      </c>
      <c r="H74" s="3" t="s">
        <v>8</v>
      </c>
      <c r="I74" s="3" t="s">
        <v>9</v>
      </c>
      <c r="J74" s="3" t="s">
        <v>10</v>
      </c>
      <c r="K74" s="3" t="s">
        <v>36</v>
      </c>
      <c r="L74" s="3" t="s">
        <v>37</v>
      </c>
      <c r="M74" s="3" t="s">
        <v>38</v>
      </c>
      <c r="N74" s="3" t="s">
        <v>39</v>
      </c>
      <c r="O74" s="3" t="s">
        <v>40</v>
      </c>
      <c r="P74" s="3" t="s">
        <v>41</v>
      </c>
      <c r="Q74" s="3" t="s">
        <v>42</v>
      </c>
      <c r="R74" s="3" t="s">
        <v>43</v>
      </c>
      <c r="S74" s="3" t="s">
        <v>44</v>
      </c>
      <c r="T74" s="3" t="s">
        <v>45</v>
      </c>
      <c r="U74" s="3" t="s">
        <v>46</v>
      </c>
      <c r="V74" s="3" t="s">
        <v>47</v>
      </c>
      <c r="W74" s="3" t="s">
        <v>48</v>
      </c>
      <c r="X74" s="3" t="s">
        <v>49</v>
      </c>
      <c r="Y74" s="3" t="s">
        <v>50</v>
      </c>
      <c r="Z74" s="3" t="s">
        <v>51</v>
      </c>
      <c r="AA74" s="3" t="s">
        <v>52</v>
      </c>
      <c r="AB74" s="3" t="s">
        <v>53</v>
      </c>
      <c r="AC74" s="3" t="s">
        <v>54</v>
      </c>
      <c r="AD74" s="3" t="s">
        <v>55</v>
      </c>
      <c r="AE74" s="3" t="s">
        <v>56</v>
      </c>
      <c r="AF74" s="3" t="s">
        <v>57</v>
      </c>
      <c r="AG74" s="3" t="s">
        <v>58</v>
      </c>
      <c r="AH74" s="3" t="s">
        <v>59</v>
      </c>
      <c r="AI74" s="3" t="s">
        <v>60</v>
      </c>
      <c r="AJ74" s="3" t="s">
        <v>61</v>
      </c>
      <c r="AK74" s="3" t="s">
        <v>62</v>
      </c>
      <c r="AL74" s="3" t="s">
        <v>63</v>
      </c>
      <c r="AM74" s="3" t="s">
        <v>64</v>
      </c>
      <c r="AN74" s="3" t="s">
        <v>65</v>
      </c>
      <c r="AO74" s="3" t="s">
        <v>47</v>
      </c>
    </row>
    <row r="75" spans="1:41" ht="19.95" customHeight="1" x14ac:dyDescent="0.3">
      <c r="A75" s="14" t="s">
        <v>11</v>
      </c>
      <c r="B75" s="4">
        <v>652.44231379032135</v>
      </c>
      <c r="C75" s="5">
        <v>136.46398252248761</v>
      </c>
      <c r="D75" s="5">
        <v>85.906967580318451</v>
      </c>
      <c r="E75" s="5">
        <v>133.21716374158859</v>
      </c>
      <c r="F75" s="5">
        <v>188.9234735369682</v>
      </c>
      <c r="G75" s="5">
        <v>59.748059093952179</v>
      </c>
      <c r="H75" s="6">
        <v>170.1435698270798</v>
      </c>
      <c r="I75" s="6">
        <v>200.96781188249591</v>
      </c>
      <c r="J75" s="6">
        <v>281.3309320807457</v>
      </c>
      <c r="K75" s="5">
        <v>451.0669116973877</v>
      </c>
      <c r="L75" s="5">
        <v>200.0228453874588</v>
      </c>
      <c r="M75" s="6">
        <v>500.92885994911188</v>
      </c>
      <c r="N75" s="6">
        <v>151.51345384120941</v>
      </c>
      <c r="O75" s="5">
        <v>383.53422182798391</v>
      </c>
      <c r="P75" s="5">
        <v>256.57540643215179</v>
      </c>
      <c r="Q75" s="6">
        <v>365.39655143022537</v>
      </c>
      <c r="R75" s="6">
        <v>216.0897265076637</v>
      </c>
      <c r="S75" s="5">
        <v>234.089863717556</v>
      </c>
      <c r="T75" s="5">
        <v>281.44427418708801</v>
      </c>
      <c r="U75" s="5">
        <v>70.346989810466766</v>
      </c>
      <c r="V75" s="5">
        <v>28.93777322769165</v>
      </c>
      <c r="W75" s="6">
        <v>75.632391154766083</v>
      </c>
      <c r="X75" s="6">
        <v>275.78057593107218</v>
      </c>
      <c r="Y75" s="6">
        <v>194.72426110506061</v>
      </c>
      <c r="Z75" s="6">
        <v>105.1959233880043</v>
      </c>
      <c r="AA75" s="6">
        <v>50.932008624076843</v>
      </c>
      <c r="AB75" s="6">
        <v>243.80845099687579</v>
      </c>
      <c r="AC75" s="5">
        <v>163.50253701210019</v>
      </c>
      <c r="AD75" s="5">
        <v>170.39411115646359</v>
      </c>
      <c r="AE75" s="5">
        <v>145.21194219589231</v>
      </c>
      <c r="AF75" s="5">
        <v>106.81011205911641</v>
      </c>
      <c r="AG75" s="6">
        <v>149.6405907869339</v>
      </c>
      <c r="AH75" s="6">
        <v>200.79382741451261</v>
      </c>
      <c r="AI75" s="6">
        <v>202.68671119213101</v>
      </c>
      <c r="AJ75" s="6">
        <v>99.321184396743774</v>
      </c>
      <c r="AK75" s="5">
        <v>407.50734686851501</v>
      </c>
      <c r="AL75" s="5">
        <v>168.6951661705971</v>
      </c>
      <c r="AM75" s="5">
        <v>21.501428008079529</v>
      </c>
      <c r="AN75" s="5">
        <v>17.820672214031219</v>
      </c>
      <c r="AO75" s="5">
        <v>36.917700529098511</v>
      </c>
    </row>
    <row r="76" spans="1:41" ht="19.95" customHeight="1" x14ac:dyDescent="0.3">
      <c r="A76" s="15" t="s">
        <v>12</v>
      </c>
      <c r="B76" s="4">
        <v>667</v>
      </c>
      <c r="C76" s="5">
        <v>154</v>
      </c>
      <c r="D76" s="5">
        <v>86</v>
      </c>
      <c r="E76" s="5">
        <v>135</v>
      </c>
      <c r="F76" s="5">
        <v>186</v>
      </c>
      <c r="G76" s="5">
        <v>61</v>
      </c>
      <c r="H76" s="6">
        <v>125</v>
      </c>
      <c r="I76" s="6">
        <v>222</v>
      </c>
      <c r="J76" s="6">
        <v>320</v>
      </c>
      <c r="K76" s="5">
        <v>467</v>
      </c>
      <c r="L76" s="5">
        <v>199</v>
      </c>
      <c r="M76" s="6">
        <v>500</v>
      </c>
      <c r="N76" s="6">
        <v>167</v>
      </c>
      <c r="O76" s="5">
        <v>391</v>
      </c>
      <c r="P76" s="5">
        <v>265</v>
      </c>
      <c r="Q76" s="6">
        <v>395</v>
      </c>
      <c r="R76" s="6">
        <v>212</v>
      </c>
      <c r="S76" s="5">
        <v>242</v>
      </c>
      <c r="T76" s="5">
        <v>288</v>
      </c>
      <c r="U76" s="5">
        <v>75</v>
      </c>
      <c r="V76" s="5">
        <v>30</v>
      </c>
      <c r="W76" s="6">
        <v>76</v>
      </c>
      <c r="X76" s="6">
        <v>292</v>
      </c>
      <c r="Y76" s="6">
        <v>197</v>
      </c>
      <c r="Z76" s="6">
        <v>102</v>
      </c>
      <c r="AA76" s="6">
        <v>55</v>
      </c>
      <c r="AB76" s="6">
        <v>247</v>
      </c>
      <c r="AC76" s="5">
        <v>155</v>
      </c>
      <c r="AD76" s="5">
        <v>181</v>
      </c>
      <c r="AE76" s="5">
        <v>148</v>
      </c>
      <c r="AF76" s="5">
        <v>116</v>
      </c>
      <c r="AG76" s="6">
        <v>92</v>
      </c>
      <c r="AH76" s="6">
        <v>236</v>
      </c>
      <c r="AI76" s="6">
        <v>234</v>
      </c>
      <c r="AJ76" s="6">
        <v>105</v>
      </c>
      <c r="AK76" s="5">
        <v>414</v>
      </c>
      <c r="AL76" s="5">
        <v>189</v>
      </c>
      <c r="AM76" s="5">
        <v>15</v>
      </c>
      <c r="AN76" s="5">
        <v>16</v>
      </c>
      <c r="AO76" s="5">
        <v>33</v>
      </c>
    </row>
    <row r="77" spans="1:41" ht="19.95" customHeight="1" x14ac:dyDescent="0.3">
      <c r="A77" s="16" t="s">
        <v>75</v>
      </c>
      <c r="B77" s="7">
        <v>0.14142067522923851</v>
      </c>
      <c r="C77" s="8">
        <v>0.2474571827541753</v>
      </c>
      <c r="D77" s="9">
        <v>0.19944197981034431</v>
      </c>
      <c r="E77" s="10">
        <v>6.1095952012999603E-2</v>
      </c>
      <c r="F77" s="9">
        <v>0.14329679015205429</v>
      </c>
      <c r="G77" s="10">
        <v>3.6975622214219718E-2</v>
      </c>
      <c r="H77" s="11">
        <v>0.18236374016871459</v>
      </c>
      <c r="I77" s="11">
        <v>0.1499598309049571</v>
      </c>
      <c r="J77" s="11">
        <v>0.1105591748754642</v>
      </c>
      <c r="K77" s="9">
        <v>0.12068944534998589</v>
      </c>
      <c r="L77" s="9">
        <v>0.18912748242625019</v>
      </c>
      <c r="M77" s="11">
        <v>0.14320483114292559</v>
      </c>
      <c r="N77" s="11">
        <v>0.13552195689659829</v>
      </c>
      <c r="O77" s="9">
        <v>0.1212856392217114</v>
      </c>
      <c r="P77" s="9">
        <v>0.1783165422701716</v>
      </c>
      <c r="Q77" s="11">
        <v>0.144495746307086</v>
      </c>
      <c r="R77" s="11">
        <v>0.16213691301215891</v>
      </c>
      <c r="S77" s="9">
        <v>0.12629602738742671</v>
      </c>
      <c r="T77" s="9">
        <v>0.14382181719577969</v>
      </c>
      <c r="U77" s="9">
        <v>0.21764661433761581</v>
      </c>
      <c r="V77" s="9">
        <v>0.18793300009726971</v>
      </c>
      <c r="W77" s="11">
        <v>0.15968813320224429</v>
      </c>
      <c r="X77" s="13">
        <v>0.17122126189520959</v>
      </c>
      <c r="Y77" s="11">
        <v>0.16286804092022411</v>
      </c>
      <c r="Z77" s="11">
        <v>0.15831946597648891</v>
      </c>
      <c r="AA77" s="13">
        <v>0.25135183281033391</v>
      </c>
      <c r="AB77" s="12">
        <v>0.1066591317239836</v>
      </c>
      <c r="AC77" s="9">
        <v>0.1069524104724968</v>
      </c>
      <c r="AD77" s="9">
        <v>0.13881318359323161</v>
      </c>
      <c r="AE77" s="9">
        <v>0.17838052615014249</v>
      </c>
      <c r="AF77" s="9">
        <v>0.17862404332517959</v>
      </c>
      <c r="AG77" s="11">
        <v>0.1195051664232983</v>
      </c>
      <c r="AH77" s="12">
        <v>9.258740815059692E-2</v>
      </c>
      <c r="AI77" s="11">
        <v>0.17821239093341221</v>
      </c>
      <c r="AJ77" s="11">
        <v>0.1980820659081674</v>
      </c>
      <c r="AK77" s="8">
        <v>0.1714953570983577</v>
      </c>
      <c r="AL77" s="9">
        <v>0.1079553867374094</v>
      </c>
      <c r="AM77" s="9">
        <v>0.1164321636549904</v>
      </c>
      <c r="AN77" s="9">
        <v>4.7582171761951897E-2</v>
      </c>
      <c r="AO77" s="9">
        <v>2.2218572815893439E-2</v>
      </c>
    </row>
    <row r="78" spans="1:41" ht="19.95" customHeight="1" x14ac:dyDescent="0.3">
      <c r="A78" s="17" t="s">
        <v>76</v>
      </c>
      <c r="B78" s="7">
        <v>0.45081268350981918</v>
      </c>
      <c r="C78" s="8">
        <v>0.54849332973190157</v>
      </c>
      <c r="D78" s="9">
        <v>0.45047606028567588</v>
      </c>
      <c r="E78" s="8">
        <v>0.58856981453680779</v>
      </c>
      <c r="F78" s="9">
        <v>0.43341839985777958</v>
      </c>
      <c r="G78" s="10">
        <v>0.1436791037143067</v>
      </c>
      <c r="H78" s="11">
        <v>0.45386407750101482</v>
      </c>
      <c r="I78" s="11">
        <v>0.46801271767873959</v>
      </c>
      <c r="J78" s="11">
        <v>0.43668047178166869</v>
      </c>
      <c r="K78" s="9">
        <v>0.4665435861725119</v>
      </c>
      <c r="L78" s="9">
        <v>0.41838668761062597</v>
      </c>
      <c r="M78" s="11">
        <v>0.44183171941083971</v>
      </c>
      <c r="N78" s="11">
        <v>0.48050525531311677</v>
      </c>
      <c r="O78" s="9">
        <v>0.45145462803916409</v>
      </c>
      <c r="P78" s="9">
        <v>0.44771157570713838</v>
      </c>
      <c r="Q78" s="11">
        <v>0.46919030739483503</v>
      </c>
      <c r="R78" s="11">
        <v>0.43454798901652458</v>
      </c>
      <c r="S78" s="10">
        <v>0.39623071128922788</v>
      </c>
      <c r="T78" s="9">
        <v>0.4729225293829557</v>
      </c>
      <c r="U78" s="9">
        <v>0.53811274873922665</v>
      </c>
      <c r="V78" s="9">
        <v>0.3387535419706415</v>
      </c>
      <c r="W78" s="11">
        <v>0.51424688374202143</v>
      </c>
      <c r="X78" s="11">
        <v>0.47659009652662448</v>
      </c>
      <c r="Y78" s="13">
        <v>0.52819383997094893</v>
      </c>
      <c r="Z78" s="11">
        <v>0.36661902229523857</v>
      </c>
      <c r="AA78" s="11">
        <v>0.48897692258387571</v>
      </c>
      <c r="AB78" s="11">
        <v>0.41752926582265942</v>
      </c>
      <c r="AC78" s="9">
        <v>0.50182663674421402</v>
      </c>
      <c r="AD78" s="9">
        <v>0.42938626102003791</v>
      </c>
      <c r="AE78" s="9">
        <v>0.46958568434206233</v>
      </c>
      <c r="AF78" s="9">
        <v>0.45481672187787803</v>
      </c>
      <c r="AG78" s="11">
        <v>0.47028190066371978</v>
      </c>
      <c r="AH78" s="11">
        <v>0.43359631048065672</v>
      </c>
      <c r="AI78" s="11">
        <v>0.44756826150748091</v>
      </c>
      <c r="AJ78" s="11">
        <v>0.46290635225049781</v>
      </c>
      <c r="AK78" s="9">
        <v>0.45369617827963471</v>
      </c>
      <c r="AL78" s="9">
        <v>0.451113029582971</v>
      </c>
      <c r="AM78" s="9">
        <v>0.44064609671973848</v>
      </c>
      <c r="AN78" s="9">
        <v>0.13273197480964591</v>
      </c>
      <c r="AO78" s="9">
        <v>0.57707450048180409</v>
      </c>
    </row>
    <row r="79" spans="1:41" ht="19.95" customHeight="1" x14ac:dyDescent="0.3">
      <c r="A79" s="16" t="s">
        <v>77</v>
      </c>
      <c r="B79" s="7">
        <v>0.28341853723016203</v>
      </c>
      <c r="C79" s="10">
        <v>0.14506511501875019</v>
      </c>
      <c r="D79" s="9">
        <v>0.24498344943444639</v>
      </c>
      <c r="E79" s="9">
        <v>0.26639046936319771</v>
      </c>
      <c r="F79" s="9">
        <v>0.30292874591054209</v>
      </c>
      <c r="G79" s="8">
        <v>0.73743840162392149</v>
      </c>
      <c r="H79" s="12">
        <v>0.18315420434814281</v>
      </c>
      <c r="I79" s="12">
        <v>0.24141675576830601</v>
      </c>
      <c r="J79" s="13">
        <v>0.37406032144432882</v>
      </c>
      <c r="K79" s="9">
        <v>0.28324354171568139</v>
      </c>
      <c r="L79" s="9">
        <v>0.2789676337621797</v>
      </c>
      <c r="M79" s="11">
        <v>0.28642360949272228</v>
      </c>
      <c r="N79" s="11">
        <v>0.2734832649201091</v>
      </c>
      <c r="O79" s="9">
        <v>0.29866595542379448</v>
      </c>
      <c r="P79" s="9">
        <v>0.25916125911473792</v>
      </c>
      <c r="Q79" s="11">
        <v>0.30863352119646792</v>
      </c>
      <c r="R79" s="11">
        <v>0.25903174659469458</v>
      </c>
      <c r="S79" s="8">
        <v>0.39489032658388262</v>
      </c>
      <c r="T79" s="10">
        <v>0.23285254098785291</v>
      </c>
      <c r="U79" s="10">
        <v>0.17793537812889379</v>
      </c>
      <c r="V79" s="9">
        <v>0.32024472114735653</v>
      </c>
      <c r="W79" s="11">
        <v>0.19830507213508991</v>
      </c>
      <c r="X79" s="11">
        <v>0.25947699148060238</v>
      </c>
      <c r="Y79" s="12">
        <v>0.25009424648118878</v>
      </c>
      <c r="Z79" s="11">
        <v>0.3402691379447142</v>
      </c>
      <c r="AA79" s="11">
        <v>0.22158366537163229</v>
      </c>
      <c r="AB79" s="11">
        <v>0.29916907367797829</v>
      </c>
      <c r="AC79" s="9">
        <v>0.25764165148485191</v>
      </c>
      <c r="AD79" s="9">
        <v>0.29792267821621848</v>
      </c>
      <c r="AE79" s="9">
        <v>0.2732749806698988</v>
      </c>
      <c r="AF79" s="9">
        <v>0.31001507524942351</v>
      </c>
      <c r="AG79" s="11">
        <v>0.26522746856989271</v>
      </c>
      <c r="AH79" s="13">
        <v>0.34713399237480103</v>
      </c>
      <c r="AI79" s="11">
        <v>0.25040549004662532</v>
      </c>
      <c r="AJ79" s="11">
        <v>0.24938509408255341</v>
      </c>
      <c r="AK79" s="10">
        <v>0.25254536205401062</v>
      </c>
      <c r="AL79" s="9">
        <v>0.35385165320962803</v>
      </c>
      <c r="AM79" s="9">
        <v>0.16239464934202419</v>
      </c>
      <c r="AN79" s="9">
        <v>0.30802784710923042</v>
      </c>
      <c r="AO79" s="9">
        <v>0.36096809823359127</v>
      </c>
    </row>
    <row r="80" spans="1:41" ht="19.95" customHeight="1" x14ac:dyDescent="0.3">
      <c r="A80" s="17" t="s">
        <v>72</v>
      </c>
      <c r="B80" s="7">
        <v>0.12434810403078039</v>
      </c>
      <c r="C80" s="9">
        <v>5.8984372495173E-2</v>
      </c>
      <c r="D80" s="9">
        <v>0.1050985104695334</v>
      </c>
      <c r="E80" s="9">
        <v>8.3943764086994971E-2</v>
      </c>
      <c r="F80" s="9">
        <v>0.120356064079624</v>
      </c>
      <c r="G80" s="9">
        <v>8.1906872447552057E-2</v>
      </c>
      <c r="H80" s="13">
        <v>0.18061797798212781</v>
      </c>
      <c r="I80" s="11">
        <v>0.14061069564799719</v>
      </c>
      <c r="J80" s="12">
        <v>7.8700031898538317E-2</v>
      </c>
      <c r="K80" s="9">
        <v>0.1295234267618208</v>
      </c>
      <c r="L80" s="9">
        <v>0.1135181962009441</v>
      </c>
      <c r="M80" s="11">
        <v>0.1285398399535124</v>
      </c>
      <c r="N80" s="11">
        <v>0.1104895228701758</v>
      </c>
      <c r="O80" s="9">
        <v>0.12859377731533</v>
      </c>
      <c r="P80" s="9">
        <v>0.11481062290795201</v>
      </c>
      <c r="Q80" s="12">
        <v>7.7680425101611161E-2</v>
      </c>
      <c r="R80" s="13">
        <v>0.1442833513766219</v>
      </c>
      <c r="S80" s="9">
        <v>8.2582934739462807E-2</v>
      </c>
      <c r="T80" s="8">
        <v>0.15040311243341159</v>
      </c>
      <c r="U80" s="9">
        <v>6.6305258794263633E-2</v>
      </c>
      <c r="V80" s="9">
        <v>0.15306873678473229</v>
      </c>
      <c r="W80" s="11">
        <v>0.12775991092064451</v>
      </c>
      <c r="X80" s="12">
        <v>9.2711650097563519E-2</v>
      </c>
      <c r="Y80" s="12">
        <v>5.8843872627638169E-2</v>
      </c>
      <c r="Z80" s="11">
        <v>0.13479237378355841</v>
      </c>
      <c r="AA80" s="12">
        <v>3.8087579234158148E-2</v>
      </c>
      <c r="AB80" s="13">
        <v>0.17664252877537881</v>
      </c>
      <c r="AC80" s="9">
        <v>0.13357930129843729</v>
      </c>
      <c r="AD80" s="9">
        <v>0.133877877170512</v>
      </c>
      <c r="AE80" s="9">
        <v>7.875880883789646E-2</v>
      </c>
      <c r="AF80" s="9">
        <v>5.654415954751893E-2</v>
      </c>
      <c r="AG80" s="11">
        <v>0.1449854643430892</v>
      </c>
      <c r="AH80" s="11">
        <v>0.12668228899394529</v>
      </c>
      <c r="AI80" s="11">
        <v>0.1238138575124815</v>
      </c>
      <c r="AJ80" s="11">
        <v>8.9626487758781445E-2</v>
      </c>
      <c r="AK80" s="9">
        <v>0.12226310256799711</v>
      </c>
      <c r="AL80" s="10">
        <v>8.7079930469991629E-2</v>
      </c>
      <c r="AM80" s="9">
        <v>0.2805270902832469</v>
      </c>
      <c r="AN80" s="9">
        <v>0.5116580063191718</v>
      </c>
      <c r="AO80" s="9">
        <v>3.9738828468711219E-2</v>
      </c>
    </row>
    <row r="83" spans="1:41" x14ac:dyDescent="0.3">
      <c r="A83" s="1" t="s">
        <v>24</v>
      </c>
    </row>
    <row r="84" spans="1:41" ht="85.05" customHeight="1" x14ac:dyDescent="0.3">
      <c r="A84" s="19" t="s">
        <v>228</v>
      </c>
      <c r="B84" s="33"/>
      <c r="C84" s="33" t="s">
        <v>79</v>
      </c>
      <c r="D84" s="18"/>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row>
    <row r="85" spans="1:41" ht="22.05" customHeight="1" x14ac:dyDescent="0.3">
      <c r="A85" s="2"/>
      <c r="B85" s="2"/>
      <c r="C85" s="51" t="s">
        <v>1</v>
      </c>
      <c r="D85" s="52"/>
      <c r="E85" s="52"/>
      <c r="F85" s="52"/>
      <c r="G85" s="53"/>
      <c r="H85" s="51" t="s">
        <v>2</v>
      </c>
      <c r="I85" s="52"/>
      <c r="J85" s="53"/>
      <c r="K85" s="51" t="s">
        <v>26</v>
      </c>
      <c r="L85" s="53"/>
      <c r="M85" s="51" t="s">
        <v>27</v>
      </c>
      <c r="N85" s="53"/>
      <c r="O85" s="51" t="s">
        <v>28</v>
      </c>
      <c r="P85" s="53"/>
      <c r="Q85" s="51" t="s">
        <v>29</v>
      </c>
      <c r="R85" s="53"/>
      <c r="S85" s="51" t="s">
        <v>30</v>
      </c>
      <c r="T85" s="52"/>
      <c r="U85" s="52"/>
      <c r="V85" s="53"/>
      <c r="W85" s="51" t="s">
        <v>31</v>
      </c>
      <c r="X85" s="52"/>
      <c r="Y85" s="52"/>
      <c r="Z85" s="52"/>
      <c r="AA85" s="52"/>
      <c r="AB85" s="53"/>
      <c r="AC85" s="51" t="s">
        <v>32</v>
      </c>
      <c r="AD85" s="52"/>
      <c r="AE85" s="52"/>
      <c r="AF85" s="53"/>
      <c r="AG85" s="51" t="s">
        <v>33</v>
      </c>
      <c r="AH85" s="52"/>
      <c r="AI85" s="52"/>
      <c r="AJ85" s="53"/>
      <c r="AK85" s="51" t="s">
        <v>34</v>
      </c>
      <c r="AL85" s="52"/>
      <c r="AM85" s="52"/>
      <c r="AN85" s="52"/>
      <c r="AO85" s="53"/>
    </row>
    <row r="86" spans="1:41" ht="58.05" customHeight="1" x14ac:dyDescent="0.3">
      <c r="A86" s="3" t="s">
        <v>35</v>
      </c>
      <c r="B86" s="3" t="s">
        <v>0</v>
      </c>
      <c r="C86" s="3" t="s">
        <v>3</v>
      </c>
      <c r="D86" s="3" t="s">
        <v>4</v>
      </c>
      <c r="E86" s="3" t="s">
        <v>5</v>
      </c>
      <c r="F86" s="3" t="s">
        <v>6</v>
      </c>
      <c r="G86" s="3" t="s">
        <v>7</v>
      </c>
      <c r="H86" s="3" t="s">
        <v>8</v>
      </c>
      <c r="I86" s="3" t="s">
        <v>9</v>
      </c>
      <c r="J86" s="3" t="s">
        <v>10</v>
      </c>
      <c r="K86" s="3" t="s">
        <v>36</v>
      </c>
      <c r="L86" s="3" t="s">
        <v>37</v>
      </c>
      <c r="M86" s="3" t="s">
        <v>38</v>
      </c>
      <c r="N86" s="3" t="s">
        <v>39</v>
      </c>
      <c r="O86" s="3" t="s">
        <v>40</v>
      </c>
      <c r="P86" s="3" t="s">
        <v>41</v>
      </c>
      <c r="Q86" s="3" t="s">
        <v>42</v>
      </c>
      <c r="R86" s="3" t="s">
        <v>43</v>
      </c>
      <c r="S86" s="3" t="s">
        <v>44</v>
      </c>
      <c r="T86" s="3" t="s">
        <v>45</v>
      </c>
      <c r="U86" s="3" t="s">
        <v>46</v>
      </c>
      <c r="V86" s="3" t="s">
        <v>47</v>
      </c>
      <c r="W86" s="3" t="s">
        <v>48</v>
      </c>
      <c r="X86" s="3" t="s">
        <v>49</v>
      </c>
      <c r="Y86" s="3" t="s">
        <v>50</v>
      </c>
      <c r="Z86" s="3" t="s">
        <v>51</v>
      </c>
      <c r="AA86" s="3" t="s">
        <v>52</v>
      </c>
      <c r="AB86" s="3" t="s">
        <v>53</v>
      </c>
      <c r="AC86" s="3" t="s">
        <v>54</v>
      </c>
      <c r="AD86" s="3" t="s">
        <v>55</v>
      </c>
      <c r="AE86" s="3" t="s">
        <v>56</v>
      </c>
      <c r="AF86" s="3" t="s">
        <v>57</v>
      </c>
      <c r="AG86" s="3" t="s">
        <v>58</v>
      </c>
      <c r="AH86" s="3" t="s">
        <v>59</v>
      </c>
      <c r="AI86" s="3" t="s">
        <v>60</v>
      </c>
      <c r="AJ86" s="3" t="s">
        <v>61</v>
      </c>
      <c r="AK86" s="3" t="s">
        <v>62</v>
      </c>
      <c r="AL86" s="3" t="s">
        <v>63</v>
      </c>
      <c r="AM86" s="3" t="s">
        <v>64</v>
      </c>
      <c r="AN86" s="3" t="s">
        <v>65</v>
      </c>
      <c r="AO86" s="3" t="s">
        <v>47</v>
      </c>
    </row>
    <row r="87" spans="1:41" ht="19.95" customHeight="1" x14ac:dyDescent="0.3">
      <c r="A87" s="14" t="s">
        <v>11</v>
      </c>
      <c r="B87" s="4">
        <v>620.7469334602356</v>
      </c>
      <c r="C87" s="5">
        <v>144.92385184764859</v>
      </c>
      <c r="D87" s="5">
        <v>70.969826936721802</v>
      </c>
      <c r="E87" s="5">
        <v>109.07097685337069</v>
      </c>
      <c r="F87" s="5">
        <v>189.75114852190021</v>
      </c>
      <c r="G87" s="5">
        <v>54.463043212890618</v>
      </c>
      <c r="H87" s="6">
        <v>154.68150413036349</v>
      </c>
      <c r="I87" s="6">
        <v>208.23520195484161</v>
      </c>
      <c r="J87" s="6">
        <v>257.83022737503052</v>
      </c>
      <c r="K87" s="5">
        <v>428.29641979932791</v>
      </c>
      <c r="L87" s="5">
        <v>190.61871612071991</v>
      </c>
      <c r="M87" s="6">
        <v>451.37121748924261</v>
      </c>
      <c r="N87" s="6">
        <v>169.37571597099301</v>
      </c>
      <c r="O87" s="5">
        <v>344.61683136224752</v>
      </c>
      <c r="P87" s="5">
        <v>265.79167181253428</v>
      </c>
      <c r="Q87" s="6">
        <v>340.2245619893074</v>
      </c>
      <c r="R87" s="6">
        <v>234.56569194793701</v>
      </c>
      <c r="S87" s="5">
        <v>192.76271486282349</v>
      </c>
      <c r="T87" s="5">
        <v>288.25987458229059</v>
      </c>
      <c r="U87" s="5">
        <v>79.767136335372925</v>
      </c>
      <c r="V87" s="5">
        <v>25.780372381210331</v>
      </c>
      <c r="W87" s="6">
        <v>54.197056889533997</v>
      </c>
      <c r="X87" s="6">
        <v>255.819864988327</v>
      </c>
      <c r="Y87" s="6">
        <v>185.80260843038559</v>
      </c>
      <c r="Z87" s="6">
        <v>101.7638286352158</v>
      </c>
      <c r="AA87" s="6">
        <v>47.813964784145362</v>
      </c>
      <c r="AB87" s="6">
        <v>241.67853975296021</v>
      </c>
      <c r="AC87" s="5">
        <v>192.73372060060501</v>
      </c>
      <c r="AD87" s="5">
        <v>136.5558677315712</v>
      </c>
      <c r="AE87" s="5">
        <v>120.6907902359962</v>
      </c>
      <c r="AF87" s="5">
        <v>117.01133984327321</v>
      </c>
      <c r="AG87" s="6">
        <v>152.4401444196701</v>
      </c>
      <c r="AH87" s="6">
        <v>188.94568735361099</v>
      </c>
      <c r="AI87" s="6">
        <v>185.8436499834061</v>
      </c>
      <c r="AJ87" s="6">
        <v>93.517451703548431</v>
      </c>
      <c r="AK87" s="5">
        <v>388.6381059885025</v>
      </c>
      <c r="AL87" s="5">
        <v>140.42908716201779</v>
      </c>
      <c r="AM87" s="5">
        <v>26.251489996910099</v>
      </c>
      <c r="AN87" s="5">
        <v>21.99601519107819</v>
      </c>
      <c r="AO87" s="5">
        <v>43.43223512172699</v>
      </c>
    </row>
    <row r="88" spans="1:41" ht="19.95" customHeight="1" x14ac:dyDescent="0.3">
      <c r="A88" s="15" t="s">
        <v>12</v>
      </c>
      <c r="B88" s="4">
        <v>631</v>
      </c>
      <c r="C88" s="5">
        <v>159</v>
      </c>
      <c r="D88" s="5">
        <v>74</v>
      </c>
      <c r="E88" s="5">
        <v>119</v>
      </c>
      <c r="F88" s="5">
        <v>177</v>
      </c>
      <c r="G88" s="5">
        <v>55</v>
      </c>
      <c r="H88" s="6">
        <v>114</v>
      </c>
      <c r="I88" s="6">
        <v>227</v>
      </c>
      <c r="J88" s="6">
        <v>290</v>
      </c>
      <c r="K88" s="5">
        <v>438</v>
      </c>
      <c r="L88" s="5">
        <v>191</v>
      </c>
      <c r="M88" s="6">
        <v>454</v>
      </c>
      <c r="N88" s="6">
        <v>177</v>
      </c>
      <c r="O88" s="5">
        <v>349</v>
      </c>
      <c r="P88" s="5">
        <v>272</v>
      </c>
      <c r="Q88" s="6">
        <v>368</v>
      </c>
      <c r="R88" s="6">
        <v>220</v>
      </c>
      <c r="S88" s="5">
        <v>201</v>
      </c>
      <c r="T88" s="5">
        <v>287</v>
      </c>
      <c r="U88" s="5">
        <v>83</v>
      </c>
      <c r="V88" s="5">
        <v>27</v>
      </c>
      <c r="W88" s="6">
        <v>56</v>
      </c>
      <c r="X88" s="6">
        <v>266</v>
      </c>
      <c r="Y88" s="6">
        <v>197</v>
      </c>
      <c r="Z88" s="6">
        <v>96</v>
      </c>
      <c r="AA88" s="6">
        <v>46</v>
      </c>
      <c r="AB88" s="6">
        <v>245</v>
      </c>
      <c r="AC88" s="5">
        <v>188</v>
      </c>
      <c r="AD88" s="5">
        <v>138</v>
      </c>
      <c r="AE88" s="5">
        <v>132</v>
      </c>
      <c r="AF88" s="5">
        <v>118</v>
      </c>
      <c r="AG88" s="6">
        <v>94</v>
      </c>
      <c r="AH88" s="6">
        <v>224</v>
      </c>
      <c r="AI88" s="6">
        <v>214</v>
      </c>
      <c r="AJ88" s="6">
        <v>99</v>
      </c>
      <c r="AK88" s="5">
        <v>393</v>
      </c>
      <c r="AL88" s="5">
        <v>159</v>
      </c>
      <c r="AM88" s="5">
        <v>18</v>
      </c>
      <c r="AN88" s="5">
        <v>21</v>
      </c>
      <c r="AO88" s="5">
        <v>40</v>
      </c>
    </row>
    <row r="89" spans="1:41" ht="19.95" customHeight="1" x14ac:dyDescent="0.3">
      <c r="A89" s="16" t="s">
        <v>80</v>
      </c>
      <c r="B89" s="7">
        <v>0.39974654456950032</v>
      </c>
      <c r="C89" s="8">
        <v>0.5171158804817747</v>
      </c>
      <c r="D89" s="8">
        <v>0.54442835569568104</v>
      </c>
      <c r="E89" s="9">
        <v>0.43073287080288208</v>
      </c>
      <c r="F89" s="10">
        <v>0.31667110541889942</v>
      </c>
      <c r="G89" s="10">
        <v>0.25341331232892261</v>
      </c>
      <c r="H89" s="11">
        <v>0.38979355046914449</v>
      </c>
      <c r="I89" s="11">
        <v>0.40812429661055838</v>
      </c>
      <c r="J89" s="11">
        <v>0.39895145241820079</v>
      </c>
      <c r="K89" s="9">
        <v>0.3957263194841063</v>
      </c>
      <c r="L89" s="9">
        <v>0.4126209505976498</v>
      </c>
      <c r="M89" s="11">
        <v>0.39889602348721293</v>
      </c>
      <c r="N89" s="11">
        <v>0.40201310760193698</v>
      </c>
      <c r="O89" s="8">
        <v>0.44394187973992272</v>
      </c>
      <c r="P89" s="10">
        <v>0.34109670034271578</v>
      </c>
      <c r="Q89" s="13">
        <v>0.48518572180822389</v>
      </c>
      <c r="R89" s="12">
        <v>0.26827416479239469</v>
      </c>
      <c r="S89" s="9">
        <v>0.45403493464000572</v>
      </c>
      <c r="T89" s="9">
        <v>0.37753801458152819</v>
      </c>
      <c r="U89" s="9">
        <v>0.45478265785189448</v>
      </c>
      <c r="V89" s="9">
        <v>0.25420796702554072</v>
      </c>
      <c r="W89" s="11">
        <v>0.41314990008586278</v>
      </c>
      <c r="X89" s="13">
        <v>0.44161503087919718</v>
      </c>
      <c r="Y89" s="13">
        <v>0.45969788834695491</v>
      </c>
      <c r="Z89" s="11">
        <v>0.37726387140982248</v>
      </c>
      <c r="AA89" s="11">
        <v>0.40315931527109983</v>
      </c>
      <c r="AB89" s="11">
        <v>0.38759088695350868</v>
      </c>
      <c r="AC89" s="10">
        <v>0.31734446764086183</v>
      </c>
      <c r="AD89" s="9">
        <v>0.45692141513378542</v>
      </c>
      <c r="AE89" s="9">
        <v>0.44556597849048341</v>
      </c>
      <c r="AF89" s="8">
        <v>0.49728503391529377</v>
      </c>
      <c r="AG89" s="12">
        <v>0.30900694654253169</v>
      </c>
      <c r="AH89" s="11">
        <v>0.4166647808256162</v>
      </c>
      <c r="AI89" s="11">
        <v>0.45809087138354199</v>
      </c>
      <c r="AJ89" s="11">
        <v>0.39753099017210602</v>
      </c>
      <c r="AK89" s="9">
        <v>0.41791404320816422</v>
      </c>
      <c r="AL89" s="9">
        <v>0.40027667371584141</v>
      </c>
      <c r="AM89" s="9">
        <v>0.25899131351458399</v>
      </c>
      <c r="AN89" s="9">
        <v>0.2499831328943819</v>
      </c>
      <c r="AO89" s="9">
        <v>0.39638970615571478</v>
      </c>
    </row>
    <row r="90" spans="1:41" ht="19.95" customHeight="1" x14ac:dyDescent="0.3">
      <c r="A90" s="17" t="s">
        <v>81</v>
      </c>
      <c r="B90" s="7">
        <v>0.28834203877001691</v>
      </c>
      <c r="C90" s="9">
        <v>0.25167286711646608</v>
      </c>
      <c r="D90" s="9">
        <v>0.25874110840063241</v>
      </c>
      <c r="E90" s="9">
        <v>0.33356260250156988</v>
      </c>
      <c r="F90" s="9">
        <v>0.25527961358318091</v>
      </c>
      <c r="G90" s="8">
        <v>0.5446651526809253</v>
      </c>
      <c r="H90" s="12">
        <v>0.15857539311152549</v>
      </c>
      <c r="I90" s="12">
        <v>0.2432089371363006</v>
      </c>
      <c r="J90" s="13">
        <v>0.40264516284509078</v>
      </c>
      <c r="K90" s="8">
        <v>0.31300196152676668</v>
      </c>
      <c r="L90" s="10">
        <v>0.23570516975691341</v>
      </c>
      <c r="M90" s="12">
        <v>0.25797149434125721</v>
      </c>
      <c r="N90" s="13">
        <v>0.36927683828382679</v>
      </c>
      <c r="O90" s="8">
        <v>0.33292503159363629</v>
      </c>
      <c r="P90" s="10">
        <v>0.2189714865832057</v>
      </c>
      <c r="Q90" s="13">
        <v>0.36878448886355841</v>
      </c>
      <c r="R90" s="12">
        <v>0.20327514391519549</v>
      </c>
      <c r="S90" s="8">
        <v>0.36037625182245842</v>
      </c>
      <c r="T90" s="10">
        <v>0.2469065382676274</v>
      </c>
      <c r="U90" s="9">
        <v>0.37699678581267598</v>
      </c>
      <c r="V90" s="9">
        <v>0.1774416990605602</v>
      </c>
      <c r="W90" s="11">
        <v>0.30628444135421928</v>
      </c>
      <c r="X90" s="11">
        <v>0.31487197958895058</v>
      </c>
      <c r="Y90" s="11">
        <v>0.3391797263953919</v>
      </c>
      <c r="Z90" s="11">
        <v>0.35912067406821441</v>
      </c>
      <c r="AA90" s="11">
        <v>0.39462165355416079</v>
      </c>
      <c r="AB90" s="11">
        <v>0.25348171754980459</v>
      </c>
      <c r="AC90" s="9">
        <v>0.24669815221167621</v>
      </c>
      <c r="AD90" s="9">
        <v>0.285674158549929</v>
      </c>
      <c r="AE90" s="9">
        <v>0.27561600413041237</v>
      </c>
      <c r="AF90" s="9">
        <v>0.30444025276943681</v>
      </c>
      <c r="AG90" s="11">
        <v>0.28033133003552818</v>
      </c>
      <c r="AH90" s="11">
        <v>0.33204780714303278</v>
      </c>
      <c r="AI90" s="11">
        <v>0.26354182962353462</v>
      </c>
      <c r="AJ90" s="11">
        <v>0.2623800240037224</v>
      </c>
      <c r="AK90" s="10">
        <v>0.23656044893080241</v>
      </c>
      <c r="AL90" s="8">
        <v>0.45517127809701757</v>
      </c>
      <c r="AM90" s="9">
        <v>0.26474559395572639</v>
      </c>
      <c r="AN90" s="9">
        <v>0.1820673886570098</v>
      </c>
      <c r="AO90" s="9">
        <v>0.28036828065807767</v>
      </c>
    </row>
    <row r="91" spans="1:41" ht="19.95" customHeight="1" x14ac:dyDescent="0.3">
      <c r="A91" s="16" t="s">
        <v>82</v>
      </c>
      <c r="B91" s="7">
        <v>0.28420048153178362</v>
      </c>
      <c r="C91" s="9">
        <v>0.26580805866824508</v>
      </c>
      <c r="D91" s="9">
        <v>0.28212179658771291</v>
      </c>
      <c r="E91" s="9">
        <v>0.26709700040560203</v>
      </c>
      <c r="F91" s="9">
        <v>0.28163207825354247</v>
      </c>
      <c r="G91" s="8">
        <v>0.40251140851892109</v>
      </c>
      <c r="H91" s="11">
        <v>0.25015730205637732</v>
      </c>
      <c r="I91" s="11">
        <v>0.2608856390869535</v>
      </c>
      <c r="J91" s="11">
        <v>0.32345430073956372</v>
      </c>
      <c r="K91" s="9">
        <v>0.28301085503856421</v>
      </c>
      <c r="L91" s="9">
        <v>0.28450634764568361</v>
      </c>
      <c r="M91" s="11">
        <v>0.28257108691539251</v>
      </c>
      <c r="N91" s="11">
        <v>0.28854267325362909</v>
      </c>
      <c r="O91" s="9">
        <v>0.26221314322738998</v>
      </c>
      <c r="P91" s="9">
        <v>0.31368688310047421</v>
      </c>
      <c r="Q91" s="11">
        <v>0.28175313718386108</v>
      </c>
      <c r="R91" s="11">
        <v>0.28614482690891702</v>
      </c>
      <c r="S91" s="9">
        <v>0.27366611977443922</v>
      </c>
      <c r="T91" s="9">
        <v>0.30471606004367668</v>
      </c>
      <c r="U91" s="9">
        <v>0.20745226841573089</v>
      </c>
      <c r="V91" s="9">
        <v>0.51987286332573079</v>
      </c>
      <c r="W91" s="11">
        <v>0.30101582168040492</v>
      </c>
      <c r="X91" s="11">
        <v>0.3331302950123548</v>
      </c>
      <c r="Y91" s="11">
        <v>0.31250905102510862</v>
      </c>
      <c r="Z91" s="11">
        <v>0.3181560232209788</v>
      </c>
      <c r="AA91" s="11">
        <v>0.2737689026093556</v>
      </c>
      <c r="AB91" s="11">
        <v>0.26106643222846909</v>
      </c>
      <c r="AC91" s="9">
        <v>0.29094164654603399</v>
      </c>
      <c r="AD91" s="9">
        <v>0.30056915441656268</v>
      </c>
      <c r="AE91" s="9">
        <v>0.32730749136134513</v>
      </c>
      <c r="AF91" s="9">
        <v>0.25548841763411662</v>
      </c>
      <c r="AG91" s="11">
        <v>0.24292050705674889</v>
      </c>
      <c r="AH91" s="11">
        <v>0.26999459983472729</v>
      </c>
      <c r="AI91" s="11">
        <v>0.33917454328897279</v>
      </c>
      <c r="AJ91" s="11">
        <v>0.27094397254381258</v>
      </c>
      <c r="AK91" s="9">
        <v>0.2950378619937935</v>
      </c>
      <c r="AL91" s="9">
        <v>0.24926789502659349</v>
      </c>
      <c r="AM91" s="9">
        <v>0.21634160880239389</v>
      </c>
      <c r="AN91" s="9">
        <v>0.25793331556395699</v>
      </c>
      <c r="AO91" s="9">
        <v>0.35449163072674172</v>
      </c>
    </row>
    <row r="92" spans="1:41" ht="19.95" customHeight="1" x14ac:dyDescent="0.3">
      <c r="A92" s="17" t="s">
        <v>83</v>
      </c>
      <c r="B92" s="7">
        <v>0.25434001484803348</v>
      </c>
      <c r="C92" s="8">
        <v>0.33927601100040211</v>
      </c>
      <c r="D92" s="9">
        <v>0.2472006728318383</v>
      </c>
      <c r="E92" s="9">
        <v>0.2154740564245991</v>
      </c>
      <c r="F92" s="9">
        <v>0.23937563383246649</v>
      </c>
      <c r="G92" s="9">
        <v>0.1591935344634367</v>
      </c>
      <c r="H92" s="11">
        <v>0.31045221719080462</v>
      </c>
      <c r="I92" s="11">
        <v>0.27986693054912681</v>
      </c>
      <c r="J92" s="12">
        <v>0.2000596364485229</v>
      </c>
      <c r="K92" s="9">
        <v>0.26371426975459672</v>
      </c>
      <c r="L92" s="9">
        <v>0.23062320886906429</v>
      </c>
      <c r="M92" s="11">
        <v>0.25074470347017602</v>
      </c>
      <c r="N92" s="11">
        <v>0.26392119987549267</v>
      </c>
      <c r="O92" s="10">
        <v>0.2063279766997044</v>
      </c>
      <c r="P92" s="8">
        <v>0.31281571799979041</v>
      </c>
      <c r="Q92" s="12">
        <v>0.1429415247426303</v>
      </c>
      <c r="R92" s="13">
        <v>0.41986569393989359</v>
      </c>
      <c r="S92" s="10">
        <v>0.19993778650287011</v>
      </c>
      <c r="T92" s="9">
        <v>0.28718678749430399</v>
      </c>
      <c r="U92" s="9">
        <v>0.25167277470447608</v>
      </c>
      <c r="V92" s="9">
        <v>0.36035649591861119</v>
      </c>
      <c r="W92" s="11">
        <v>0.18174245121444069</v>
      </c>
      <c r="X92" s="11">
        <v>0.28847496319764232</v>
      </c>
      <c r="Y92" s="11">
        <v>0.27501008384634162</v>
      </c>
      <c r="Z92" s="11">
        <v>0.27042110820388909</v>
      </c>
      <c r="AA92" s="11">
        <v>0.24634698982827799</v>
      </c>
      <c r="AB92" s="11">
        <v>0.22626174423544479</v>
      </c>
      <c r="AC92" s="8">
        <v>0.33466385786847308</v>
      </c>
      <c r="AD92" s="9">
        <v>0.2366253669709126</v>
      </c>
      <c r="AE92" s="9">
        <v>0.27083486088064013</v>
      </c>
      <c r="AF92" s="10">
        <v>0.15909628112775609</v>
      </c>
      <c r="AG92" s="11">
        <v>0.24773368156947809</v>
      </c>
      <c r="AH92" s="11">
        <v>0.27650100808486799</v>
      </c>
      <c r="AI92" s="11">
        <v>0.26313988142099209</v>
      </c>
      <c r="AJ92" s="11">
        <v>0.2028463851985009</v>
      </c>
      <c r="AK92" s="9">
        <v>0.27137625447442482</v>
      </c>
      <c r="AL92" s="10">
        <v>0.18658532251662821</v>
      </c>
      <c r="AM92" s="9">
        <v>0.25114494931937842</v>
      </c>
      <c r="AN92" s="9">
        <v>0.1577572137138129</v>
      </c>
      <c r="AO92" s="8">
        <v>0.37181289348037111</v>
      </c>
    </row>
    <row r="93" spans="1:41" ht="19.95" customHeight="1" x14ac:dyDescent="0.3">
      <c r="A93" s="16" t="s">
        <v>84</v>
      </c>
      <c r="B93" s="7">
        <v>0.2476386198641948</v>
      </c>
      <c r="C93" s="9">
        <v>0.26335274612254927</v>
      </c>
      <c r="D93" s="9">
        <v>0.27482681528819708</v>
      </c>
      <c r="E93" s="9">
        <v>0.30693284262899662</v>
      </c>
      <c r="F93" s="9">
        <v>0.27181292818993191</v>
      </c>
      <c r="G93" s="10">
        <v>5.4307722745630081E-2</v>
      </c>
      <c r="H93" s="11">
        <v>0.2440902532769938</v>
      </c>
      <c r="I93" s="11">
        <v>0.2096169901094902</v>
      </c>
      <c r="J93" s="11">
        <v>0.28047537650724952</v>
      </c>
      <c r="K93" s="9">
        <v>0.25424291441604357</v>
      </c>
      <c r="L93" s="9">
        <v>0.23517934018029321</v>
      </c>
      <c r="M93" s="11">
        <v>0.26008864107044299</v>
      </c>
      <c r="N93" s="11">
        <v>0.21446042074978611</v>
      </c>
      <c r="O93" s="9">
        <v>0.25127682423564479</v>
      </c>
      <c r="P93" s="9">
        <v>0.2416823087397354</v>
      </c>
      <c r="Q93" s="13">
        <v>0.29005251787823461</v>
      </c>
      <c r="R93" s="12">
        <v>0.2030912704875068</v>
      </c>
      <c r="S93" s="9">
        <v>0.22375831340431851</v>
      </c>
      <c r="T93" s="9">
        <v>0.26313700506789411</v>
      </c>
      <c r="U93" s="9">
        <v>0.26304812839643038</v>
      </c>
      <c r="V93" s="9">
        <v>0.32595675471278418</v>
      </c>
      <c r="W93" s="11">
        <v>0.27780158170503461</v>
      </c>
      <c r="X93" s="11">
        <v>0.2948619108768234</v>
      </c>
      <c r="Y93" s="11">
        <v>0.24795189422209071</v>
      </c>
      <c r="Z93" s="11">
        <v>0.2348038155007309</v>
      </c>
      <c r="AA93" s="11">
        <v>0.38627117928120869</v>
      </c>
      <c r="AB93" s="11">
        <v>0.22164255464344071</v>
      </c>
      <c r="AC93" s="9">
        <v>0.24699075548445051</v>
      </c>
      <c r="AD93" s="9">
        <v>0.29420412372923072</v>
      </c>
      <c r="AE93" s="9">
        <v>0.22718800564735819</v>
      </c>
      <c r="AF93" s="9">
        <v>0.2115815599742269</v>
      </c>
      <c r="AG93" s="11">
        <v>0.25477765594149138</v>
      </c>
      <c r="AH93" s="13">
        <v>0.30080943734287852</v>
      </c>
      <c r="AI93" s="12">
        <v>0.1879463405471089</v>
      </c>
      <c r="AJ93" s="11">
        <v>0.2471976189447288</v>
      </c>
      <c r="AK93" s="9">
        <v>0.22971844129444149</v>
      </c>
      <c r="AL93" s="9">
        <v>0.29086736246295231</v>
      </c>
      <c r="AM93" s="9">
        <v>0.2233135214501126</v>
      </c>
      <c r="AN93" s="9">
        <v>0.3349791133773482</v>
      </c>
      <c r="AO93" s="9">
        <v>0.23868947535639459</v>
      </c>
    </row>
    <row r="94" spans="1:41" ht="19.95" customHeight="1" x14ac:dyDescent="0.3">
      <c r="A94" s="17" t="s">
        <v>85</v>
      </c>
      <c r="B94" s="7">
        <v>0.23157115054356711</v>
      </c>
      <c r="C94" s="9">
        <v>0.20972868398104649</v>
      </c>
      <c r="D94" s="9">
        <v>0.31297414216377878</v>
      </c>
      <c r="E94" s="9">
        <v>0.26217968147193688</v>
      </c>
      <c r="F94" s="9">
        <v>0.2203321181802457</v>
      </c>
      <c r="G94" s="9">
        <v>0.24485373513534911</v>
      </c>
      <c r="H94" s="11">
        <v>0.1733142931304327</v>
      </c>
      <c r="I94" s="11">
        <v>0.21928268157601641</v>
      </c>
      <c r="J94" s="11">
        <v>0.27644622304977079</v>
      </c>
      <c r="K94" s="9">
        <v>0.25350596828475019</v>
      </c>
      <c r="L94" s="9">
        <v>0.18451169790369981</v>
      </c>
      <c r="M94" s="11">
        <v>0.23365200692368809</v>
      </c>
      <c r="N94" s="11">
        <v>0.2260258533778487</v>
      </c>
      <c r="O94" s="8">
        <v>0.2765984671834732</v>
      </c>
      <c r="P94" s="10">
        <v>0.1761725806181775</v>
      </c>
      <c r="Q94" s="11">
        <v>0.24996464935023241</v>
      </c>
      <c r="R94" s="11">
        <v>0.19698630362410011</v>
      </c>
      <c r="S94" s="9">
        <v>0.26079534839139101</v>
      </c>
      <c r="T94" s="10">
        <v>0.20767285533364971</v>
      </c>
      <c r="U94" s="9">
        <v>0.29010083085775262</v>
      </c>
      <c r="V94" s="9">
        <v>0.21134273600825679</v>
      </c>
      <c r="W94" s="13">
        <v>0.29274989776753418</v>
      </c>
      <c r="X94" s="13">
        <v>0.28199210049920093</v>
      </c>
      <c r="Y94" s="11">
        <v>0.23411416989766171</v>
      </c>
      <c r="Z94" s="11">
        <v>0.23707918347946699</v>
      </c>
      <c r="AA94" s="11">
        <v>0.24079945552225121</v>
      </c>
      <c r="AB94" s="12">
        <v>0.19537898195886719</v>
      </c>
      <c r="AC94" s="9">
        <v>0.21257096073460749</v>
      </c>
      <c r="AD94" s="9">
        <v>0.27122564099671881</v>
      </c>
      <c r="AE94" s="9">
        <v>0.25016357599692107</v>
      </c>
      <c r="AF94" s="9">
        <v>0.21528540449086939</v>
      </c>
      <c r="AG94" s="11">
        <v>0.19439505102368199</v>
      </c>
      <c r="AH94" s="13">
        <v>0.29411366275416678</v>
      </c>
      <c r="AI94" s="11">
        <v>0.1982587178584938</v>
      </c>
      <c r="AJ94" s="11">
        <v>0.2320084603781862</v>
      </c>
      <c r="AK94" s="9">
        <v>0.20739582159189551</v>
      </c>
      <c r="AL94" s="9">
        <v>0.26292135783270187</v>
      </c>
      <c r="AM94" s="9">
        <v>0.1357954783317763</v>
      </c>
      <c r="AN94" s="9">
        <v>0.28199543064973748</v>
      </c>
      <c r="AO94" s="9">
        <v>0.37888325445307702</v>
      </c>
    </row>
    <row r="95" spans="1:41" ht="19.95" customHeight="1" x14ac:dyDescent="0.3">
      <c r="A95" s="16" t="s">
        <v>86</v>
      </c>
      <c r="B95" s="7">
        <v>0.18568029462064969</v>
      </c>
      <c r="C95" s="10">
        <v>0.122550772070499</v>
      </c>
      <c r="D95" s="9">
        <v>0.1508456897610265</v>
      </c>
      <c r="E95" s="9">
        <v>0.17893144707417971</v>
      </c>
      <c r="F95" s="9">
        <v>0.19771403294096479</v>
      </c>
      <c r="G95" s="8">
        <v>0.38269536251432362</v>
      </c>
      <c r="H95" s="11">
        <v>0.1311731401042189</v>
      </c>
      <c r="I95" s="11">
        <v>0.15857916704025621</v>
      </c>
      <c r="J95" s="13">
        <v>0.24026915165525289</v>
      </c>
      <c r="K95" s="9">
        <v>0.19252051919956201</v>
      </c>
      <c r="L95" s="9">
        <v>0.16699733542179179</v>
      </c>
      <c r="M95" s="11">
        <v>0.1792421501657831</v>
      </c>
      <c r="N95" s="11">
        <v>0.20283737693499049</v>
      </c>
      <c r="O95" s="9">
        <v>0.18566252634276201</v>
      </c>
      <c r="P95" s="9">
        <v>0.18524379277396441</v>
      </c>
      <c r="Q95" s="11">
        <v>0.20349785663409881</v>
      </c>
      <c r="R95" s="11">
        <v>0.16492259151494801</v>
      </c>
      <c r="S95" s="9">
        <v>0.1964807905321343</v>
      </c>
      <c r="T95" s="9">
        <v>0.202055668860121</v>
      </c>
      <c r="U95" s="9">
        <v>0.15504435741583231</v>
      </c>
      <c r="V95" s="9">
        <v>0.15567927325074021</v>
      </c>
      <c r="W95" s="11">
        <v>0.1283529507600516</v>
      </c>
      <c r="X95" s="11">
        <v>0.18389988262319659</v>
      </c>
      <c r="Y95" s="11">
        <v>0.21731547050407959</v>
      </c>
      <c r="Z95" s="11">
        <v>0.1959579134973444</v>
      </c>
      <c r="AA95" s="11">
        <v>0.19871478309407631</v>
      </c>
      <c r="AB95" s="11">
        <v>0.16791713632901509</v>
      </c>
      <c r="AC95" s="9">
        <v>0.1384508025626259</v>
      </c>
      <c r="AD95" s="9">
        <v>0.16509245866080119</v>
      </c>
      <c r="AE95" s="9">
        <v>0.194078054135397</v>
      </c>
      <c r="AF95" s="8">
        <v>0.2464984463952927</v>
      </c>
      <c r="AG95" s="11">
        <v>0.16465291511969191</v>
      </c>
      <c r="AH95" s="11">
        <v>0.21186161277139051</v>
      </c>
      <c r="AI95" s="12">
        <v>0.14571534066205599</v>
      </c>
      <c r="AJ95" s="11">
        <v>0.24647966870096369</v>
      </c>
      <c r="AK95" s="9">
        <v>0.18906546895264831</v>
      </c>
      <c r="AL95" s="9">
        <v>0.21858333733926011</v>
      </c>
      <c r="AM95" s="9">
        <v>9.3145773619586078E-2</v>
      </c>
      <c r="AN95" s="9">
        <v>0.156147862318395</v>
      </c>
      <c r="AO95" s="9">
        <v>0.11989074672679539</v>
      </c>
    </row>
    <row r="96" spans="1:41" ht="19.95" customHeight="1" x14ac:dyDescent="0.3">
      <c r="A96" s="17" t="s">
        <v>87</v>
      </c>
      <c r="B96" s="7">
        <v>0.16460034315867961</v>
      </c>
      <c r="C96" s="9">
        <v>0.21081861840001939</v>
      </c>
      <c r="D96" s="9">
        <v>0.1420704352148103</v>
      </c>
      <c r="E96" s="9">
        <v>0.18435276201947229</v>
      </c>
      <c r="F96" s="9">
        <v>0.14337359974164629</v>
      </c>
      <c r="G96" s="9">
        <v>0.13740710468678641</v>
      </c>
      <c r="H96" s="11">
        <v>0.15371890721167061</v>
      </c>
      <c r="I96" s="11">
        <v>0.16693755661229989</v>
      </c>
      <c r="J96" s="11">
        <v>0.16924086485404699</v>
      </c>
      <c r="K96" s="8">
        <v>0.18444330143623131</v>
      </c>
      <c r="L96" s="10">
        <v>0.12159746468162901</v>
      </c>
      <c r="M96" s="11">
        <v>0.15510755470345361</v>
      </c>
      <c r="N96" s="11">
        <v>0.1898977800305448</v>
      </c>
      <c r="O96" s="9">
        <v>0.1833676916543821</v>
      </c>
      <c r="P96" s="9">
        <v>0.1365934883860318</v>
      </c>
      <c r="Q96" s="13">
        <v>0.2144872069508946</v>
      </c>
      <c r="R96" s="12">
        <v>9.2631770586394852E-2</v>
      </c>
      <c r="S96" s="9">
        <v>0.16430932276761251</v>
      </c>
      <c r="T96" s="9">
        <v>0.17842751431662801</v>
      </c>
      <c r="U96" s="9">
        <v>0.18928598705782099</v>
      </c>
      <c r="V96" s="9">
        <v>8.8919037891535713E-2</v>
      </c>
      <c r="W96" s="11">
        <v>0.15316594450398449</v>
      </c>
      <c r="X96" s="11">
        <v>0.1942027620030628</v>
      </c>
      <c r="Y96" s="11">
        <v>0.19174381140005239</v>
      </c>
      <c r="Z96" s="11">
        <v>0.1368088854136752</v>
      </c>
      <c r="AA96" s="11">
        <v>0.12771268540520281</v>
      </c>
      <c r="AB96" s="11">
        <v>0.16375645739876901</v>
      </c>
      <c r="AC96" s="10">
        <v>0.1084923545542249</v>
      </c>
      <c r="AD96" s="9">
        <v>0.1534336704271356</v>
      </c>
      <c r="AE96" s="9">
        <v>0.1996773086208494</v>
      </c>
      <c r="AF96" s="8">
        <v>0.25498922617248571</v>
      </c>
      <c r="AG96" s="11">
        <v>0.1188592487265492</v>
      </c>
      <c r="AH96" s="12">
        <v>0.12561544024546409</v>
      </c>
      <c r="AI96" s="13">
        <v>0.21262806926869701</v>
      </c>
      <c r="AJ96" s="11">
        <v>0.22248430277479289</v>
      </c>
      <c r="AK96" s="9">
        <v>0.17498963987731511</v>
      </c>
      <c r="AL96" s="9">
        <v>0.1620143120260441</v>
      </c>
      <c r="AM96" s="9">
        <v>0.14364184252698201</v>
      </c>
      <c r="AN96" s="9">
        <v>8.5037990401577696E-2</v>
      </c>
      <c r="AO96" s="9">
        <v>0.13295849892624531</v>
      </c>
    </row>
    <row r="97" spans="1:41" ht="19.95" customHeight="1" x14ac:dyDescent="0.3">
      <c r="A97" s="16" t="s">
        <v>88</v>
      </c>
      <c r="B97" s="7">
        <v>9.7042498801965207E-2</v>
      </c>
      <c r="C97" s="9">
        <v>0.1145166907871106</v>
      </c>
      <c r="D97" s="9">
        <v>9.0645930114550147E-2</v>
      </c>
      <c r="E97" s="9">
        <v>8.7899091205240032E-2</v>
      </c>
      <c r="F97" s="9">
        <v>9.1507155825691064E-2</v>
      </c>
      <c r="G97" s="9">
        <v>7.5205663932812972E-2</v>
      </c>
      <c r="H97" s="11">
        <v>9.4367848729364837E-2</v>
      </c>
      <c r="I97" s="11">
        <v>0.1144241531311672</v>
      </c>
      <c r="J97" s="11">
        <v>8.4608916301045139E-2</v>
      </c>
      <c r="K97" s="9">
        <v>8.9103638677897098E-2</v>
      </c>
      <c r="L97" s="9">
        <v>0.11130110256946731</v>
      </c>
      <c r="M97" s="11">
        <v>9.0356014137703458E-2</v>
      </c>
      <c r="N97" s="11">
        <v>0.1148613856850639</v>
      </c>
      <c r="O97" s="10">
        <v>7.1808165918230984E-2</v>
      </c>
      <c r="P97" s="8">
        <v>0.1301903520809779</v>
      </c>
      <c r="Q97" s="12">
        <v>7.8401500229948781E-2</v>
      </c>
      <c r="R97" s="13">
        <v>0.13300898437918479</v>
      </c>
      <c r="S97" s="9">
        <v>8.7530657771986306E-2</v>
      </c>
      <c r="T97" s="9">
        <v>8.8918045124445247E-2</v>
      </c>
      <c r="U97" s="9">
        <v>0.11269411057380301</v>
      </c>
      <c r="V97" s="9">
        <v>8.8011939049438853E-2</v>
      </c>
      <c r="W97" s="11">
        <v>7.1428712828395843E-2</v>
      </c>
      <c r="X97" s="12">
        <v>6.1679000746368347E-2</v>
      </c>
      <c r="Y97" s="12">
        <v>5.5004431717958553E-2</v>
      </c>
      <c r="Z97" s="11">
        <v>9.2882288030607496E-2</v>
      </c>
      <c r="AA97" s="11">
        <v>6.5420176062457092E-2</v>
      </c>
      <c r="AB97" s="13">
        <v>0.13773372390586461</v>
      </c>
      <c r="AC97" s="9">
        <v>0.1214746830620691</v>
      </c>
      <c r="AD97" s="9">
        <v>5.3249125222445133E-2</v>
      </c>
      <c r="AE97" s="9">
        <v>9.1919586337169346E-2</v>
      </c>
      <c r="AF97" s="9">
        <v>9.5392765362546483E-2</v>
      </c>
      <c r="AG97" s="11">
        <v>0.1047054713989608</v>
      </c>
      <c r="AH97" s="11">
        <v>6.789105006096266E-2</v>
      </c>
      <c r="AI97" s="11">
        <v>9.9138863925800305E-2</v>
      </c>
      <c r="AJ97" s="11">
        <v>0.13928380940314991</v>
      </c>
      <c r="AK97" s="9">
        <v>9.6442973498878024E-2</v>
      </c>
      <c r="AL97" s="9">
        <v>0.12731771512898821</v>
      </c>
      <c r="AM97" s="9">
        <v>0.1218032136718764</v>
      </c>
      <c r="AN97" s="9">
        <v>7.64135055880725E-2</v>
      </c>
      <c r="AO97" s="10">
        <v>0</v>
      </c>
    </row>
    <row r="98" spans="1:41" ht="19.95" customHeight="1" x14ac:dyDescent="0.3">
      <c r="A98" s="17" t="s">
        <v>89</v>
      </c>
      <c r="B98" s="7">
        <v>8.741353638860809E-2</v>
      </c>
      <c r="C98" s="9">
        <v>4.6016137394573352E-2</v>
      </c>
      <c r="D98" s="9">
        <v>0.1204297029839809</v>
      </c>
      <c r="E98" s="9">
        <v>8.9208683199454991E-2</v>
      </c>
      <c r="F98" s="9">
        <v>0.1235380224703627</v>
      </c>
      <c r="G98" s="9">
        <v>3.7059979015434452E-2</v>
      </c>
      <c r="H98" s="13">
        <v>0.15850264902422201</v>
      </c>
      <c r="I98" s="11">
        <v>7.7905406349485062E-2</v>
      </c>
      <c r="J98" s="11">
        <v>5.2443844965479477E-2</v>
      </c>
      <c r="K98" s="9">
        <v>8.1107555162478973E-2</v>
      </c>
      <c r="L98" s="9">
        <v>0.1024223096173439</v>
      </c>
      <c r="M98" s="13">
        <v>0.11104872049790181</v>
      </c>
      <c r="N98" s="12">
        <v>2.442787303164054E-2</v>
      </c>
      <c r="O98" s="9">
        <v>0.1094659371834876</v>
      </c>
      <c r="P98" s="9">
        <v>6.2221213061691497E-2</v>
      </c>
      <c r="Q98" s="11">
        <v>8.1816621358537706E-2</v>
      </c>
      <c r="R98" s="11">
        <v>0.10006622648186771</v>
      </c>
      <c r="S98" s="9">
        <v>0.11175507064562359</v>
      </c>
      <c r="T98" s="9">
        <v>9.3746781071738464E-2</v>
      </c>
      <c r="U98" s="10">
        <v>3.3853361343973938E-2</v>
      </c>
      <c r="V98" s="9">
        <v>8.0244932524678764E-2</v>
      </c>
      <c r="W98" s="11">
        <v>0.1531560740106854</v>
      </c>
      <c r="X98" s="11">
        <v>7.2660244576491007E-2</v>
      </c>
      <c r="Y98" s="11">
        <v>8.7430522005579145E-2</v>
      </c>
      <c r="Z98" s="13">
        <v>0.162657195024942</v>
      </c>
      <c r="AA98" s="11">
        <v>0.1141438638955718</v>
      </c>
      <c r="AB98" s="11">
        <v>6.8946598814612514E-2</v>
      </c>
      <c r="AC98" s="9">
        <v>8.7471749391880224E-2</v>
      </c>
      <c r="AD98" s="9">
        <v>0.1229659211623646</v>
      </c>
      <c r="AE98" s="9">
        <v>8.6941313954737268E-2</v>
      </c>
      <c r="AF98" s="9">
        <v>6.5076916671984342E-2</v>
      </c>
      <c r="AG98" s="11">
        <v>0.13283547992287831</v>
      </c>
      <c r="AH98" s="11">
        <v>8.6914051584312646E-2</v>
      </c>
      <c r="AI98" s="11">
        <v>7.3877226499659179E-2</v>
      </c>
      <c r="AJ98" s="11">
        <v>4.1281880565446558E-2</v>
      </c>
      <c r="AK98" s="9">
        <v>9.0186134369728763E-2</v>
      </c>
      <c r="AL98" s="10">
        <v>4.3601091260288188E-2</v>
      </c>
      <c r="AM98" s="9">
        <v>0.27602822405146449</v>
      </c>
      <c r="AN98" s="9">
        <v>0</v>
      </c>
      <c r="AO98" s="9">
        <v>0.13452917134910039</v>
      </c>
    </row>
    <row r="99" spans="1:41" ht="19.95" customHeight="1" x14ac:dyDescent="0.3">
      <c r="A99" s="16" t="s">
        <v>72</v>
      </c>
      <c r="B99" s="7">
        <v>5.705972872085003E-2</v>
      </c>
      <c r="C99" s="9">
        <v>2.4179597041080001E-2</v>
      </c>
      <c r="D99" s="9">
        <v>1.0580251699615011E-2</v>
      </c>
      <c r="E99" s="9">
        <v>3.8824974098223983E-2</v>
      </c>
      <c r="F99" s="9">
        <v>5.3917102999474317E-2</v>
      </c>
      <c r="G99" s="9">
        <v>8.7202724491425465E-2</v>
      </c>
      <c r="H99" s="13">
        <v>9.6557705474940039E-2</v>
      </c>
      <c r="I99" s="11">
        <v>5.1648319333753377E-2</v>
      </c>
      <c r="J99" s="12">
        <v>3.7733986434633791E-2</v>
      </c>
      <c r="K99" s="9">
        <v>4.6040009877519918E-2</v>
      </c>
      <c r="L99" s="9">
        <v>8.236798856377596E-2</v>
      </c>
      <c r="M99" s="11">
        <v>6.3950808722148408E-2</v>
      </c>
      <c r="N99" s="11">
        <v>3.8695613462825053E-2</v>
      </c>
      <c r="O99" s="10">
        <v>3.2643052280729383E-2</v>
      </c>
      <c r="P99" s="8">
        <v>9.0937034331199887E-2</v>
      </c>
      <c r="Q99" s="12">
        <v>3.2410749037954871E-2</v>
      </c>
      <c r="R99" s="13">
        <v>8.0042969799697675E-2</v>
      </c>
      <c r="S99" s="9">
        <v>2.5647795714360488E-2</v>
      </c>
      <c r="T99" s="9">
        <v>5.0855062353958383E-2</v>
      </c>
      <c r="U99" s="9">
        <v>2.4666356010980248E-2</v>
      </c>
      <c r="V99" s="8">
        <v>0.10861198240992</v>
      </c>
      <c r="W99" s="11">
        <v>5.75329938697473E-2</v>
      </c>
      <c r="X99" s="12">
        <v>2.2127593219194951E-2</v>
      </c>
      <c r="Y99" s="11">
        <v>3.6613840685267088E-2</v>
      </c>
      <c r="Z99" s="11">
        <v>2.8156709597464059E-2</v>
      </c>
      <c r="AA99" s="11">
        <v>3.2964812247256392E-2</v>
      </c>
      <c r="AB99" s="13">
        <v>8.296085811934592E-2</v>
      </c>
      <c r="AC99" s="9">
        <v>7.0020530696170438E-2</v>
      </c>
      <c r="AD99" s="9">
        <v>4.8137728227644873E-2</v>
      </c>
      <c r="AE99" s="9">
        <v>2.9890420469652321E-2</v>
      </c>
      <c r="AF99" s="9">
        <v>3.1843935149089883E-2</v>
      </c>
      <c r="AG99" s="11">
        <v>8.6813325103854561E-2</v>
      </c>
      <c r="AH99" s="11">
        <v>5.009914361962356E-2</v>
      </c>
      <c r="AI99" s="11">
        <v>5.5272486983932577E-2</v>
      </c>
      <c r="AJ99" s="11">
        <v>2.617434409061177E-2</v>
      </c>
      <c r="AK99" s="9">
        <v>6.0203105534606727E-2</v>
      </c>
      <c r="AL99" s="10">
        <v>1.6503540049102899E-2</v>
      </c>
      <c r="AM99" s="9">
        <v>0.17601469581384671</v>
      </c>
      <c r="AN99" s="9">
        <v>0.1197885067377021</v>
      </c>
      <c r="AO99" s="9">
        <v>5.6394422406712788E-2</v>
      </c>
    </row>
    <row r="102" spans="1:41" x14ac:dyDescent="0.3">
      <c r="A102" s="1" t="s">
        <v>24</v>
      </c>
    </row>
    <row r="103" spans="1:41" ht="85.05" customHeight="1" x14ac:dyDescent="0.3">
      <c r="A103" s="19" t="s">
        <v>229</v>
      </c>
      <c r="B103" s="33"/>
      <c r="C103" s="33" t="s">
        <v>90</v>
      </c>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row>
    <row r="104" spans="1:41" ht="22.05" customHeight="1" x14ac:dyDescent="0.3">
      <c r="A104" s="2"/>
      <c r="B104" s="2"/>
      <c r="C104" s="51" t="s">
        <v>1</v>
      </c>
      <c r="D104" s="52"/>
      <c r="E104" s="52"/>
      <c r="F104" s="52"/>
      <c r="G104" s="53"/>
      <c r="H104" s="51" t="s">
        <v>2</v>
      </c>
      <c r="I104" s="52"/>
      <c r="J104" s="53"/>
      <c r="K104" s="51" t="s">
        <v>26</v>
      </c>
      <c r="L104" s="53"/>
      <c r="M104" s="51" t="s">
        <v>27</v>
      </c>
      <c r="N104" s="53"/>
      <c r="O104" s="51" t="s">
        <v>28</v>
      </c>
      <c r="P104" s="53"/>
      <c r="Q104" s="51" t="s">
        <v>29</v>
      </c>
      <c r="R104" s="53"/>
      <c r="S104" s="51" t="s">
        <v>30</v>
      </c>
      <c r="T104" s="52"/>
      <c r="U104" s="52"/>
      <c r="V104" s="53"/>
      <c r="W104" s="51" t="s">
        <v>31</v>
      </c>
      <c r="X104" s="52"/>
      <c r="Y104" s="52"/>
      <c r="Z104" s="52"/>
      <c r="AA104" s="52"/>
      <c r="AB104" s="53"/>
      <c r="AC104" s="51" t="s">
        <v>32</v>
      </c>
      <c r="AD104" s="52"/>
      <c r="AE104" s="52"/>
      <c r="AF104" s="53"/>
      <c r="AG104" s="51" t="s">
        <v>33</v>
      </c>
      <c r="AH104" s="52"/>
      <c r="AI104" s="52"/>
      <c r="AJ104" s="53"/>
      <c r="AK104" s="51" t="s">
        <v>34</v>
      </c>
      <c r="AL104" s="52"/>
      <c r="AM104" s="52"/>
      <c r="AN104" s="52"/>
      <c r="AO104" s="53"/>
    </row>
    <row r="105" spans="1:41" ht="58.05" customHeight="1" x14ac:dyDescent="0.3">
      <c r="A105" s="3" t="s">
        <v>35</v>
      </c>
      <c r="B105" s="3" t="s">
        <v>0</v>
      </c>
      <c r="C105" s="3" t="s">
        <v>3</v>
      </c>
      <c r="D105" s="3" t="s">
        <v>4</v>
      </c>
      <c r="E105" s="3" t="s">
        <v>5</v>
      </c>
      <c r="F105" s="3" t="s">
        <v>6</v>
      </c>
      <c r="G105" s="3" t="s">
        <v>7</v>
      </c>
      <c r="H105" s="3" t="s">
        <v>8</v>
      </c>
      <c r="I105" s="3" t="s">
        <v>9</v>
      </c>
      <c r="J105" s="3" t="s">
        <v>10</v>
      </c>
      <c r="K105" s="3" t="s">
        <v>36</v>
      </c>
      <c r="L105" s="3" t="s">
        <v>37</v>
      </c>
      <c r="M105" s="3" t="s">
        <v>38</v>
      </c>
      <c r="N105" s="3" t="s">
        <v>39</v>
      </c>
      <c r="O105" s="3" t="s">
        <v>40</v>
      </c>
      <c r="P105" s="3" t="s">
        <v>41</v>
      </c>
      <c r="Q105" s="3" t="s">
        <v>42</v>
      </c>
      <c r="R105" s="3" t="s">
        <v>43</v>
      </c>
      <c r="S105" s="3" t="s">
        <v>44</v>
      </c>
      <c r="T105" s="3" t="s">
        <v>45</v>
      </c>
      <c r="U105" s="3" t="s">
        <v>46</v>
      </c>
      <c r="V105" s="3" t="s">
        <v>47</v>
      </c>
      <c r="W105" s="3" t="s">
        <v>48</v>
      </c>
      <c r="X105" s="3" t="s">
        <v>49</v>
      </c>
      <c r="Y105" s="3" t="s">
        <v>50</v>
      </c>
      <c r="Z105" s="3" t="s">
        <v>51</v>
      </c>
      <c r="AA105" s="3" t="s">
        <v>52</v>
      </c>
      <c r="AB105" s="3" t="s">
        <v>53</v>
      </c>
      <c r="AC105" s="3" t="s">
        <v>54</v>
      </c>
      <c r="AD105" s="3" t="s">
        <v>55</v>
      </c>
      <c r="AE105" s="3" t="s">
        <v>56</v>
      </c>
      <c r="AF105" s="3" t="s">
        <v>57</v>
      </c>
      <c r="AG105" s="3" t="s">
        <v>58</v>
      </c>
      <c r="AH105" s="3" t="s">
        <v>59</v>
      </c>
      <c r="AI105" s="3" t="s">
        <v>60</v>
      </c>
      <c r="AJ105" s="3" t="s">
        <v>61</v>
      </c>
      <c r="AK105" s="3" t="s">
        <v>62</v>
      </c>
      <c r="AL105" s="3" t="s">
        <v>63</v>
      </c>
      <c r="AM105" s="3" t="s">
        <v>64</v>
      </c>
      <c r="AN105" s="3" t="s">
        <v>65</v>
      </c>
      <c r="AO105" s="3" t="s">
        <v>47</v>
      </c>
    </row>
    <row r="106" spans="1:41" ht="19.95" customHeight="1" x14ac:dyDescent="0.3">
      <c r="A106" s="15" t="s">
        <v>11</v>
      </c>
      <c r="B106" s="4">
        <v>652.44231379032135</v>
      </c>
      <c r="C106" s="5">
        <v>136.46398252248761</v>
      </c>
      <c r="D106" s="5">
        <v>85.906967580318451</v>
      </c>
      <c r="E106" s="5">
        <v>133.21716374158859</v>
      </c>
      <c r="F106" s="5">
        <v>188.9234735369682</v>
      </c>
      <c r="G106" s="5">
        <v>59.748059093952179</v>
      </c>
      <c r="H106" s="6">
        <v>170.1435698270798</v>
      </c>
      <c r="I106" s="6">
        <v>200.96781188249591</v>
      </c>
      <c r="J106" s="6">
        <v>281.3309320807457</v>
      </c>
      <c r="K106" s="5">
        <v>451.0669116973877</v>
      </c>
      <c r="L106" s="5">
        <v>200.0228453874588</v>
      </c>
      <c r="M106" s="6">
        <v>500.92885994911188</v>
      </c>
      <c r="N106" s="6">
        <v>151.51345384120941</v>
      </c>
      <c r="O106" s="5">
        <v>383.53422182798391</v>
      </c>
      <c r="P106" s="5">
        <v>256.57540643215179</v>
      </c>
      <c r="Q106" s="6">
        <v>365.39655143022537</v>
      </c>
      <c r="R106" s="6">
        <v>216.0897265076637</v>
      </c>
      <c r="S106" s="5">
        <v>234.089863717556</v>
      </c>
      <c r="T106" s="5">
        <v>281.44427418708801</v>
      </c>
      <c r="U106" s="5">
        <v>70.346989810466766</v>
      </c>
      <c r="V106" s="5">
        <v>28.93777322769165</v>
      </c>
      <c r="W106" s="6">
        <v>75.632391154766083</v>
      </c>
      <c r="X106" s="6">
        <v>275.78057593107218</v>
      </c>
      <c r="Y106" s="6">
        <v>194.72426110506061</v>
      </c>
      <c r="Z106" s="6">
        <v>105.1959233880043</v>
      </c>
      <c r="AA106" s="6">
        <v>50.932008624076843</v>
      </c>
      <c r="AB106" s="6">
        <v>243.80845099687579</v>
      </c>
      <c r="AC106" s="5">
        <v>163.50253701210019</v>
      </c>
      <c r="AD106" s="5">
        <v>170.39411115646359</v>
      </c>
      <c r="AE106" s="5">
        <v>145.21194219589231</v>
      </c>
      <c r="AF106" s="5">
        <v>106.81011205911641</v>
      </c>
      <c r="AG106" s="6">
        <v>149.6405907869339</v>
      </c>
      <c r="AH106" s="6">
        <v>200.79382741451261</v>
      </c>
      <c r="AI106" s="6">
        <v>202.68671119213101</v>
      </c>
      <c r="AJ106" s="6">
        <v>99.321184396743774</v>
      </c>
      <c r="AK106" s="5">
        <v>407.50734686851501</v>
      </c>
      <c r="AL106" s="5">
        <v>168.6951661705971</v>
      </c>
      <c r="AM106" s="5">
        <v>21.501428008079529</v>
      </c>
      <c r="AN106" s="5">
        <v>17.820672214031219</v>
      </c>
      <c r="AO106" s="5">
        <v>36.917700529098511</v>
      </c>
    </row>
    <row r="107" spans="1:41" ht="19.95" customHeight="1" x14ac:dyDescent="0.3">
      <c r="A107" s="14" t="s">
        <v>12</v>
      </c>
      <c r="B107" s="4">
        <v>667</v>
      </c>
      <c r="C107" s="5">
        <v>154</v>
      </c>
      <c r="D107" s="5">
        <v>86</v>
      </c>
      <c r="E107" s="5">
        <v>135</v>
      </c>
      <c r="F107" s="5">
        <v>186</v>
      </c>
      <c r="G107" s="5">
        <v>61</v>
      </c>
      <c r="H107" s="6">
        <v>125</v>
      </c>
      <c r="I107" s="6">
        <v>222</v>
      </c>
      <c r="J107" s="6">
        <v>320</v>
      </c>
      <c r="K107" s="5">
        <v>467</v>
      </c>
      <c r="L107" s="5">
        <v>199</v>
      </c>
      <c r="M107" s="6">
        <v>500</v>
      </c>
      <c r="N107" s="6">
        <v>167</v>
      </c>
      <c r="O107" s="5">
        <v>391</v>
      </c>
      <c r="P107" s="5">
        <v>265</v>
      </c>
      <c r="Q107" s="6">
        <v>395</v>
      </c>
      <c r="R107" s="6">
        <v>212</v>
      </c>
      <c r="S107" s="5">
        <v>242</v>
      </c>
      <c r="T107" s="5">
        <v>288</v>
      </c>
      <c r="U107" s="5">
        <v>75</v>
      </c>
      <c r="V107" s="5">
        <v>30</v>
      </c>
      <c r="W107" s="6">
        <v>76</v>
      </c>
      <c r="X107" s="6">
        <v>292</v>
      </c>
      <c r="Y107" s="6">
        <v>197</v>
      </c>
      <c r="Z107" s="6">
        <v>102</v>
      </c>
      <c r="AA107" s="6">
        <v>55</v>
      </c>
      <c r="AB107" s="6">
        <v>247</v>
      </c>
      <c r="AC107" s="5">
        <v>155</v>
      </c>
      <c r="AD107" s="5">
        <v>181</v>
      </c>
      <c r="AE107" s="5">
        <v>148</v>
      </c>
      <c r="AF107" s="5">
        <v>116</v>
      </c>
      <c r="AG107" s="6">
        <v>92</v>
      </c>
      <c r="AH107" s="6">
        <v>236</v>
      </c>
      <c r="AI107" s="6">
        <v>234</v>
      </c>
      <c r="AJ107" s="6">
        <v>105</v>
      </c>
      <c r="AK107" s="5">
        <v>414</v>
      </c>
      <c r="AL107" s="5">
        <v>189</v>
      </c>
      <c r="AM107" s="5">
        <v>15</v>
      </c>
      <c r="AN107" s="5">
        <v>16</v>
      </c>
      <c r="AO107" s="5">
        <v>33</v>
      </c>
    </row>
    <row r="108" spans="1:41" ht="19.95" customHeight="1" x14ac:dyDescent="0.3">
      <c r="A108" s="17" t="s">
        <v>80</v>
      </c>
      <c r="B108" s="7">
        <v>0.36216691501393511</v>
      </c>
      <c r="C108" s="9">
        <v>0.46139948501299027</v>
      </c>
      <c r="D108" s="9">
        <v>0.43268405010707739</v>
      </c>
      <c r="E108" s="9">
        <v>0.41893744471248923</v>
      </c>
      <c r="F108" s="10">
        <v>0.2847985767742689</v>
      </c>
      <c r="G108" s="10">
        <v>0.25220122639458059</v>
      </c>
      <c r="H108" s="11">
        <v>0.33962704632361712</v>
      </c>
      <c r="I108" s="11">
        <v>0.37938572504477092</v>
      </c>
      <c r="J108" s="11">
        <v>0.3634983972811584</v>
      </c>
      <c r="K108" s="9">
        <v>0.3598052744956996</v>
      </c>
      <c r="L108" s="9">
        <v>0.36994157286109652</v>
      </c>
      <c r="M108" s="11">
        <v>0.3638328045065089</v>
      </c>
      <c r="N108" s="11">
        <v>0.3566592052814993</v>
      </c>
      <c r="O108" s="9">
        <v>0.38946182222116987</v>
      </c>
      <c r="P108" s="9">
        <v>0.33319135769103042</v>
      </c>
      <c r="Q108" s="13">
        <v>0.40825222014402163</v>
      </c>
      <c r="R108" s="12">
        <v>0.28492226676024429</v>
      </c>
      <c r="S108" s="9">
        <v>0.41833121132416129</v>
      </c>
      <c r="T108" s="9">
        <v>0.36254190977946449</v>
      </c>
      <c r="U108" s="9">
        <v>0.33948154396985603</v>
      </c>
      <c r="V108" s="10">
        <v>0.1158021843722507</v>
      </c>
      <c r="W108" s="11">
        <v>0.4252425829390753</v>
      </c>
      <c r="X108" s="11">
        <v>0.40657512458565342</v>
      </c>
      <c r="Y108" s="11">
        <v>0.4156082875860222</v>
      </c>
      <c r="Z108" s="11">
        <v>0.34331832604164347</v>
      </c>
      <c r="AA108" s="11">
        <v>0.44193898866691578</v>
      </c>
      <c r="AB108" s="12">
        <v>0.31583107406331951</v>
      </c>
      <c r="AC108" s="9">
        <v>0.32178826157267831</v>
      </c>
      <c r="AD108" s="9">
        <v>0.34221341112461651</v>
      </c>
      <c r="AE108" s="8">
        <v>0.43642846003967772</v>
      </c>
      <c r="AF108" s="9">
        <v>0.41549971518847989</v>
      </c>
      <c r="AG108" s="12">
        <v>0.23836073321029921</v>
      </c>
      <c r="AH108" s="11">
        <v>0.37085404380614301</v>
      </c>
      <c r="AI108" s="11">
        <v>0.42363428955601218</v>
      </c>
      <c r="AJ108" s="11">
        <v>0.40569728956043138</v>
      </c>
      <c r="AK108" s="9">
        <v>0.37872502019127618</v>
      </c>
      <c r="AL108" s="9">
        <v>0.36356253045469022</v>
      </c>
      <c r="AM108" s="9">
        <v>0.22574650843517979</v>
      </c>
      <c r="AN108" s="9">
        <v>0.25047196686071982</v>
      </c>
      <c r="AO108" s="9">
        <v>0.30638688404570952</v>
      </c>
    </row>
    <row r="109" spans="1:41" ht="19.95" customHeight="1" x14ac:dyDescent="0.3">
      <c r="A109" s="16" t="s">
        <v>82</v>
      </c>
      <c r="B109" s="7">
        <v>0.29960066292167031</v>
      </c>
      <c r="C109" s="9">
        <v>0.29898552618658381</v>
      </c>
      <c r="D109" s="9">
        <v>0.33170224425084571</v>
      </c>
      <c r="E109" s="9">
        <v>0.33599878434002811</v>
      </c>
      <c r="F109" s="10">
        <v>0.26479822798056019</v>
      </c>
      <c r="G109" s="8">
        <v>0.45108250055299692</v>
      </c>
      <c r="H109" s="11">
        <v>0.33616867480581569</v>
      </c>
      <c r="I109" s="11">
        <v>0.2718468903488942</v>
      </c>
      <c r="J109" s="11">
        <v>0.29731084312386907</v>
      </c>
      <c r="K109" s="9">
        <v>0.31546786253061981</v>
      </c>
      <c r="L109" s="9">
        <v>0.26584480955293921</v>
      </c>
      <c r="M109" s="11">
        <v>0.29640843755890711</v>
      </c>
      <c r="N109" s="11">
        <v>0.31015469473290141</v>
      </c>
      <c r="O109" s="9">
        <v>0.28019408598501239</v>
      </c>
      <c r="P109" s="9">
        <v>0.31523896890961001</v>
      </c>
      <c r="Q109" s="12">
        <v>0.27643370865464911</v>
      </c>
      <c r="R109" s="13">
        <v>0.34497344643641931</v>
      </c>
      <c r="S109" s="9">
        <v>0.28171626365408697</v>
      </c>
      <c r="T109" s="9">
        <v>0.33303248883703751</v>
      </c>
      <c r="U109" s="10">
        <v>0.20676246248746991</v>
      </c>
      <c r="V109" s="9">
        <v>0.30324636405521987</v>
      </c>
      <c r="W109" s="11">
        <v>0.33519985751638209</v>
      </c>
      <c r="X109" s="11">
        <v>0.30286230612904919</v>
      </c>
      <c r="Y109" s="11">
        <v>0.36089490380110378</v>
      </c>
      <c r="Z109" s="13">
        <v>0.39133703141112391</v>
      </c>
      <c r="AA109" s="11">
        <v>0.28567745637490649</v>
      </c>
      <c r="AB109" s="11">
        <v>0.28333641212759969</v>
      </c>
      <c r="AC109" s="9">
        <v>0.35652811182290711</v>
      </c>
      <c r="AD109" s="9">
        <v>0.33167122765697588</v>
      </c>
      <c r="AE109" s="9">
        <v>0.26615238409725839</v>
      </c>
      <c r="AF109" s="9">
        <v>0.2326320371060305</v>
      </c>
      <c r="AG109" s="11">
        <v>0.29102275611670397</v>
      </c>
      <c r="AH109" s="11">
        <v>0.29697899258828309</v>
      </c>
      <c r="AI109" s="11">
        <v>0.3208759396295095</v>
      </c>
      <c r="AJ109" s="11">
        <v>0.27440767294332902</v>
      </c>
      <c r="AK109" s="9">
        <v>0.29027209136559462</v>
      </c>
      <c r="AL109" s="9">
        <v>0.31870549201461229</v>
      </c>
      <c r="AM109" s="9">
        <v>0.16239464934202419</v>
      </c>
      <c r="AN109" s="9">
        <v>0.22856461772904321</v>
      </c>
      <c r="AO109" s="9">
        <v>0.42947344366631462</v>
      </c>
    </row>
    <row r="110" spans="1:41" ht="19.95" customHeight="1" x14ac:dyDescent="0.3">
      <c r="A110" s="17" t="s">
        <v>91</v>
      </c>
      <c r="B110" s="7">
        <v>0.29918331796672559</v>
      </c>
      <c r="C110" s="9">
        <v>0.35946295102254078</v>
      </c>
      <c r="D110" s="9">
        <v>0.30408384055622523</v>
      </c>
      <c r="E110" s="9">
        <v>0.34423712251559019</v>
      </c>
      <c r="F110" s="10">
        <v>0.23948201496086749</v>
      </c>
      <c r="G110" s="9">
        <v>0.28573231048786141</v>
      </c>
      <c r="H110" s="12">
        <v>0.21217633220877929</v>
      </c>
      <c r="I110" s="11">
        <v>0.27101480881199858</v>
      </c>
      <c r="J110" s="13">
        <v>0.37192556018733858</v>
      </c>
      <c r="K110" s="8">
        <v>0.32481948291211837</v>
      </c>
      <c r="L110" s="10">
        <v>0.24339487377583671</v>
      </c>
      <c r="M110" s="11">
        <v>0.29160554996213239</v>
      </c>
      <c r="N110" s="11">
        <v>0.32423668841842118</v>
      </c>
      <c r="O110" s="9">
        <v>0.31169188209757648</v>
      </c>
      <c r="P110" s="9">
        <v>0.28594901525516742</v>
      </c>
      <c r="Q110" s="11">
        <v>0.32916344078970061</v>
      </c>
      <c r="R110" s="11">
        <v>0.26536596440233051</v>
      </c>
      <c r="S110" s="9">
        <v>0.3430626204330926</v>
      </c>
      <c r="T110" s="9">
        <v>0.2780145450067088</v>
      </c>
      <c r="U110" s="9">
        <v>0.29899544557222812</v>
      </c>
      <c r="V110" s="9">
        <v>0.33838189468506302</v>
      </c>
      <c r="W110" s="11">
        <v>0.28221875894344323</v>
      </c>
      <c r="X110" s="11">
        <v>0.33696480461638778</v>
      </c>
      <c r="Y110" s="13">
        <v>0.4005526114283034</v>
      </c>
      <c r="Z110" s="11">
        <v>0.33595234449816302</v>
      </c>
      <c r="AA110" s="13">
        <v>0.42119949330209128</v>
      </c>
      <c r="AB110" s="12">
        <v>0.23628534780529251</v>
      </c>
      <c r="AC110" s="9">
        <v>0.25611811988883981</v>
      </c>
      <c r="AD110" s="9">
        <v>0.26863274946663118</v>
      </c>
      <c r="AE110" s="9">
        <v>0.34725418320005402</v>
      </c>
      <c r="AF110" s="9">
        <v>0.33579549570398592</v>
      </c>
      <c r="AG110" s="11">
        <v>0.30385459684513089</v>
      </c>
      <c r="AH110" s="11">
        <v>0.31034069039595102</v>
      </c>
      <c r="AI110" s="11">
        <v>0.30525559810075731</v>
      </c>
      <c r="AJ110" s="11">
        <v>0.25719716002689602</v>
      </c>
      <c r="AK110" s="10">
        <v>0.26952618414676138</v>
      </c>
      <c r="AL110" s="8">
        <v>0.39306490283363688</v>
      </c>
      <c r="AM110" s="9">
        <v>0.26073490551220468</v>
      </c>
      <c r="AN110" s="9">
        <v>0.22408752117569961</v>
      </c>
      <c r="AO110" s="9">
        <v>0.25619807602692718</v>
      </c>
    </row>
    <row r="111" spans="1:41" ht="19.95" customHeight="1" x14ac:dyDescent="0.3">
      <c r="A111" s="16" t="s">
        <v>92</v>
      </c>
      <c r="B111" s="7">
        <v>0.2748435701405858</v>
      </c>
      <c r="C111" s="10">
        <v>0.18817588112913969</v>
      </c>
      <c r="D111" s="9">
        <v>0.25236452447738578</v>
      </c>
      <c r="E111" s="9">
        <v>0.28461433410701509</v>
      </c>
      <c r="F111" s="9">
        <v>0.318539692431421</v>
      </c>
      <c r="G111" s="8">
        <v>0.48624845599377259</v>
      </c>
      <c r="H111" s="11">
        <v>0.22351894920713999</v>
      </c>
      <c r="I111" s="11">
        <v>0.23630964654876721</v>
      </c>
      <c r="J111" s="13">
        <v>0.33341029940590589</v>
      </c>
      <c r="K111" s="9">
        <v>0.28787571615021079</v>
      </c>
      <c r="L111" s="9">
        <v>0.2405515619862732</v>
      </c>
      <c r="M111" s="11">
        <v>0.25497697988964618</v>
      </c>
      <c r="N111" s="11">
        <v>0.34052584556352622</v>
      </c>
      <c r="O111" s="8">
        <v>0.32417659964335238</v>
      </c>
      <c r="P111" s="10">
        <v>0.20805403195478619</v>
      </c>
      <c r="Q111" s="13">
        <v>0.33023441505103363</v>
      </c>
      <c r="R111" s="12">
        <v>0.19906023544429391</v>
      </c>
      <c r="S111" s="8">
        <v>0.36773193192591952</v>
      </c>
      <c r="T111" s="10">
        <v>0.2274504863810432</v>
      </c>
      <c r="U111" s="9">
        <v>0.20199242104382831</v>
      </c>
      <c r="V111" s="9">
        <v>0.33347021554516809</v>
      </c>
      <c r="W111" s="11">
        <v>0.33306709611189728</v>
      </c>
      <c r="X111" s="11">
        <v>0.2809436351120318</v>
      </c>
      <c r="Y111" s="11">
        <v>0.30220441090560179</v>
      </c>
      <c r="Z111" s="13">
        <v>0.36164750027988779</v>
      </c>
      <c r="AA111" s="11">
        <v>0.31782506489107609</v>
      </c>
      <c r="AB111" s="11">
        <v>0.25007672175705559</v>
      </c>
      <c r="AC111" s="9">
        <v>0.24615717392304959</v>
      </c>
      <c r="AD111" s="9">
        <v>0.25139036171785861</v>
      </c>
      <c r="AE111" s="9">
        <v>0.29366538796485481</v>
      </c>
      <c r="AF111" s="9">
        <v>0.28653981974129</v>
      </c>
      <c r="AG111" s="11">
        <v>0.23476598984218661</v>
      </c>
      <c r="AH111" s="13">
        <v>0.33860146707320371</v>
      </c>
      <c r="AI111" s="11">
        <v>0.24289417897969451</v>
      </c>
      <c r="AJ111" s="11">
        <v>0.27152864449964748</v>
      </c>
      <c r="AK111" s="10">
        <v>0.2462533391784909</v>
      </c>
      <c r="AL111" s="8">
        <v>0.37661564189391711</v>
      </c>
      <c r="AM111" s="9">
        <v>0.1990833237052814</v>
      </c>
      <c r="AN111" s="9">
        <v>0.19917241838432639</v>
      </c>
      <c r="AO111" s="9">
        <v>0.2060347581691849</v>
      </c>
    </row>
    <row r="112" spans="1:41" ht="19.95" customHeight="1" x14ac:dyDescent="0.3">
      <c r="A112" s="17" t="s">
        <v>93</v>
      </c>
      <c r="B112" s="7">
        <v>0.24132885215307259</v>
      </c>
      <c r="C112" s="10">
        <v>0.18527056358640889</v>
      </c>
      <c r="D112" s="9">
        <v>0.30962050475653979</v>
      </c>
      <c r="E112" s="9">
        <v>0.24285787294553479</v>
      </c>
      <c r="F112" s="9">
        <v>0.25597834267002317</v>
      </c>
      <c r="G112" s="9">
        <v>0.24217646290783271</v>
      </c>
      <c r="H112" s="12">
        <v>0.1461253760542755</v>
      </c>
      <c r="I112" s="11">
        <v>0.30111076225143357</v>
      </c>
      <c r="J112" s="11">
        <v>0.2562010867482073</v>
      </c>
      <c r="K112" s="10">
        <v>0.21412443686749719</v>
      </c>
      <c r="L112" s="8">
        <v>0.30430877087285579</v>
      </c>
      <c r="M112" s="11">
        <v>0.25064293464537313</v>
      </c>
      <c r="N112" s="11">
        <v>0.21053493513742719</v>
      </c>
      <c r="O112" s="9">
        <v>0.2512579208275999</v>
      </c>
      <c r="P112" s="9">
        <v>0.23255958857798761</v>
      </c>
      <c r="Q112" s="11">
        <v>0.26810506292260328</v>
      </c>
      <c r="R112" s="11">
        <v>0.22609571762780789</v>
      </c>
      <c r="S112" s="9">
        <v>0.29192290388594289</v>
      </c>
      <c r="T112" s="10">
        <v>0.1938458588249764</v>
      </c>
      <c r="U112" s="9">
        <v>0.30050732721850609</v>
      </c>
      <c r="V112" s="9">
        <v>0.27097795712416328</v>
      </c>
      <c r="W112" s="11">
        <v>0.1926671498632947</v>
      </c>
      <c r="X112" s="11">
        <v>0.26909272800038392</v>
      </c>
      <c r="Y112" s="11">
        <v>0.25581700587309231</v>
      </c>
      <c r="Z112" s="11">
        <v>0.26139671076098497</v>
      </c>
      <c r="AA112" s="11">
        <v>0.27056269843611319</v>
      </c>
      <c r="AB112" s="11">
        <v>0.2355938041183179</v>
      </c>
      <c r="AC112" s="9">
        <v>0.2353726179227518</v>
      </c>
      <c r="AD112" s="10">
        <v>0.2110953173865473</v>
      </c>
      <c r="AE112" s="8">
        <v>0.32163003884836022</v>
      </c>
      <c r="AF112" s="9">
        <v>0.2533300025675953</v>
      </c>
      <c r="AG112" s="11">
        <v>0.23229064389130721</v>
      </c>
      <c r="AH112" s="11">
        <v>0.25780648175044668</v>
      </c>
      <c r="AI112" s="11">
        <v>0.26838232263654388</v>
      </c>
      <c r="AJ112" s="12">
        <v>0.16642537115409309</v>
      </c>
      <c r="AK112" s="9">
        <v>0.23255071008124609</v>
      </c>
      <c r="AL112" s="9">
        <v>0.25071029987927418</v>
      </c>
      <c r="AM112" s="9">
        <v>0</v>
      </c>
      <c r="AN112" s="9">
        <v>0.2210735764926704</v>
      </c>
      <c r="AO112" s="8">
        <v>0.44568692331941517</v>
      </c>
    </row>
    <row r="113" spans="1:41" ht="19.95" customHeight="1" x14ac:dyDescent="0.3">
      <c r="A113" s="16" t="s">
        <v>83</v>
      </c>
      <c r="B113" s="7">
        <v>0.2204094771112684</v>
      </c>
      <c r="C113" s="9">
        <v>0.2800887002347402</v>
      </c>
      <c r="D113" s="9">
        <v>0.26730699139614839</v>
      </c>
      <c r="E113" s="9">
        <v>0.27342745665506341</v>
      </c>
      <c r="F113" s="10">
        <v>0.15485760990280689</v>
      </c>
      <c r="G113" s="9">
        <v>0.1470844182109336</v>
      </c>
      <c r="H113" s="13">
        <v>0.27366292111123081</v>
      </c>
      <c r="I113" s="11">
        <v>0.24581776039745501</v>
      </c>
      <c r="J113" s="12">
        <v>0.17005248984834809</v>
      </c>
      <c r="K113" s="9">
        <v>0.2227307072090115</v>
      </c>
      <c r="L113" s="9">
        <v>0.21666533591649509</v>
      </c>
      <c r="M113" s="11">
        <v>0.22140286608912621</v>
      </c>
      <c r="N113" s="11">
        <v>0.21712516673784221</v>
      </c>
      <c r="O113" s="10">
        <v>0.18151796750069801</v>
      </c>
      <c r="P113" s="8">
        <v>0.27954907205217672</v>
      </c>
      <c r="Q113" s="12">
        <v>0.14677563276335509</v>
      </c>
      <c r="R113" s="13">
        <v>0.33662691656313992</v>
      </c>
      <c r="S113" s="10">
        <v>0.18942716021806361</v>
      </c>
      <c r="T113" s="9">
        <v>0.2156456859936155</v>
      </c>
      <c r="U113" s="9">
        <v>0.27596881491515363</v>
      </c>
      <c r="V113" s="8">
        <v>0.36808325910947293</v>
      </c>
      <c r="W113" s="11">
        <v>0.2016834232633489</v>
      </c>
      <c r="X113" s="11">
        <v>0.23445627584614601</v>
      </c>
      <c r="Y113" s="11">
        <v>0.22724044202330709</v>
      </c>
      <c r="Z113" s="11">
        <v>0.211293604016424</v>
      </c>
      <c r="AA113" s="11">
        <v>0.15398945960403321</v>
      </c>
      <c r="AB113" s="11">
        <v>0.22613677785322781</v>
      </c>
      <c r="AC113" s="8">
        <v>0.3120123736739257</v>
      </c>
      <c r="AD113" s="9">
        <v>0.2415552337511766</v>
      </c>
      <c r="AE113" s="10">
        <v>0.17947647594042929</v>
      </c>
      <c r="AF113" s="10">
        <v>0.14357644014873119</v>
      </c>
      <c r="AG113" s="11">
        <v>0.16712956835604359</v>
      </c>
      <c r="AH113" s="11">
        <v>0.21002425759795881</v>
      </c>
      <c r="AI113" s="11">
        <v>0.24598503858735099</v>
      </c>
      <c r="AJ113" s="11">
        <v>0.26948559903781633</v>
      </c>
      <c r="AK113" s="9">
        <v>0.22880659605081399</v>
      </c>
      <c r="AL113" s="10">
        <v>0.16743698302356061</v>
      </c>
      <c r="AM113" s="9">
        <v>0.37244522559721838</v>
      </c>
      <c r="AN113" s="9">
        <v>0.1436701684724615</v>
      </c>
      <c r="AO113" s="9">
        <v>0.31827246274911969</v>
      </c>
    </row>
    <row r="114" spans="1:41" ht="19.95" customHeight="1" x14ac:dyDescent="0.3">
      <c r="A114" s="17" t="s">
        <v>86</v>
      </c>
      <c r="B114" s="7">
        <v>0.1237575604358026</v>
      </c>
      <c r="C114" s="9">
        <v>8.0760606240796062E-2</v>
      </c>
      <c r="D114" s="9">
        <v>0.16861989133711211</v>
      </c>
      <c r="E114" s="9">
        <v>0.1106754933870677</v>
      </c>
      <c r="F114" s="9">
        <v>0.11198739012781669</v>
      </c>
      <c r="G114" s="8">
        <v>0.26152086048822532</v>
      </c>
      <c r="H114" s="11">
        <v>8.5624812400733982E-2</v>
      </c>
      <c r="I114" s="11">
        <v>0.10545819976295499</v>
      </c>
      <c r="J114" s="13">
        <v>0.1598916046949537</v>
      </c>
      <c r="K114" s="9">
        <v>0.12786031258819519</v>
      </c>
      <c r="L114" s="9">
        <v>0.1153423885520193</v>
      </c>
      <c r="M114" s="11">
        <v>0.1244619604514009</v>
      </c>
      <c r="N114" s="11">
        <v>0.12142869598306839</v>
      </c>
      <c r="O114" s="9">
        <v>0.1361414437807644</v>
      </c>
      <c r="P114" s="9">
        <v>0.1111944701852445</v>
      </c>
      <c r="Q114" s="11">
        <v>0.1374107147781278</v>
      </c>
      <c r="R114" s="11">
        <v>0.1181442258231261</v>
      </c>
      <c r="S114" s="8">
        <v>0.16894597436766509</v>
      </c>
      <c r="T114" s="9">
        <v>0.10609890479018</v>
      </c>
      <c r="U114" s="9">
        <v>9.7178636561249018E-2</v>
      </c>
      <c r="V114" s="9">
        <v>6.0395467661732448E-2</v>
      </c>
      <c r="W114" s="11">
        <v>0.1225469075477406</v>
      </c>
      <c r="X114" s="11">
        <v>0.1085378767785888</v>
      </c>
      <c r="Y114" s="12">
        <v>8.3636620400003192E-2</v>
      </c>
      <c r="Z114" s="11">
        <v>0.1220694404374302</v>
      </c>
      <c r="AA114" s="11">
        <v>0.11940631855236621</v>
      </c>
      <c r="AB114" s="11">
        <v>0.12382942035823551</v>
      </c>
      <c r="AC114" s="9">
        <v>9.6087204259556691E-2</v>
      </c>
      <c r="AD114" s="9">
        <v>0.10539676942742229</v>
      </c>
      <c r="AE114" s="9">
        <v>0.15811496718163959</v>
      </c>
      <c r="AF114" s="9">
        <v>0.14848111768101871</v>
      </c>
      <c r="AG114" s="12">
        <v>7.0340581611112243E-2</v>
      </c>
      <c r="AH114" s="11">
        <v>0.14387671088422169</v>
      </c>
      <c r="AI114" s="11">
        <v>0.12703478198217741</v>
      </c>
      <c r="AJ114" s="11">
        <v>0.1568753470329835</v>
      </c>
      <c r="AK114" s="9">
        <v>0.12577331507588951</v>
      </c>
      <c r="AL114" s="9">
        <v>0.14252533787879579</v>
      </c>
      <c r="AM114" s="9">
        <v>5.2071811053782772E-2</v>
      </c>
      <c r="AN114" s="9">
        <v>0.1106624650165791</v>
      </c>
      <c r="AO114" s="9">
        <v>6.3819949333671244E-2</v>
      </c>
    </row>
    <row r="115" spans="1:41" ht="19.95" customHeight="1" x14ac:dyDescent="0.3">
      <c r="A115" s="16" t="s">
        <v>94</v>
      </c>
      <c r="B115" s="7">
        <v>0.119328101056453</v>
      </c>
      <c r="C115" s="9">
        <v>9.0677170424148593E-2</v>
      </c>
      <c r="D115" s="9">
        <v>0.1068296261660308</v>
      </c>
      <c r="E115" s="9">
        <v>0.1184591407217106</v>
      </c>
      <c r="F115" s="9">
        <v>0.1211820471070629</v>
      </c>
      <c r="G115" s="9">
        <v>0.2002847532571812</v>
      </c>
      <c r="H115" s="11">
        <v>9.7018143781156418E-2</v>
      </c>
      <c r="I115" s="11">
        <v>0.137528698008511</v>
      </c>
      <c r="J115" s="11">
        <v>0.11981920108614549</v>
      </c>
      <c r="K115" s="9">
        <v>0.11567378513752161</v>
      </c>
      <c r="L115" s="9">
        <v>0.12837576266555009</v>
      </c>
      <c r="M115" s="13">
        <v>0.1332623768127752</v>
      </c>
      <c r="N115" s="12">
        <v>7.3259051134679176E-2</v>
      </c>
      <c r="O115" s="9">
        <v>0.1244768979749062</v>
      </c>
      <c r="P115" s="9">
        <v>0.1057441401971467</v>
      </c>
      <c r="Q115" s="13">
        <v>0.14125175932481041</v>
      </c>
      <c r="R115" s="12">
        <v>8.4892396931422781E-2</v>
      </c>
      <c r="S115" s="8">
        <v>0.16422010294059919</v>
      </c>
      <c r="T115" s="9">
        <v>9.8641835694540644E-2</v>
      </c>
      <c r="U115" s="9">
        <v>9.7420246087428816E-2</v>
      </c>
      <c r="V115" s="9">
        <v>7.2677150602611845E-2</v>
      </c>
      <c r="W115" s="11">
        <v>0.1178087056113299</v>
      </c>
      <c r="X115" s="11">
        <v>0.1360606526296298</v>
      </c>
      <c r="Y115" s="11">
        <v>0.1076740011296272</v>
      </c>
      <c r="Z115" s="11">
        <v>0.11399885086290611</v>
      </c>
      <c r="AA115" s="11">
        <v>0.13094548419350791</v>
      </c>
      <c r="AB115" s="11">
        <v>0.14331721762806801</v>
      </c>
      <c r="AC115" s="9">
        <v>0.11266376942280169</v>
      </c>
      <c r="AD115" s="9">
        <v>0.12602009983977519</v>
      </c>
      <c r="AE115" s="9">
        <v>0.1225025372168789</v>
      </c>
      <c r="AF115" s="9">
        <v>0.11288443861083811</v>
      </c>
      <c r="AG115" s="11">
        <v>6.8428489363198397E-2</v>
      </c>
      <c r="AH115" s="11">
        <v>0.14188207986877641</v>
      </c>
      <c r="AI115" s="11">
        <v>0.121490677839624</v>
      </c>
      <c r="AJ115" s="11">
        <v>0.14600541743828821</v>
      </c>
      <c r="AK115" s="9">
        <v>0.13204662974369569</v>
      </c>
      <c r="AL115" s="9">
        <v>7.9453883105683507E-2</v>
      </c>
      <c r="AM115" s="9">
        <v>0</v>
      </c>
      <c r="AN115" s="9">
        <v>0.24519254579250949</v>
      </c>
      <c r="AO115" s="9">
        <v>0.16988459499114519</v>
      </c>
    </row>
    <row r="116" spans="1:41" ht="19.95" customHeight="1" x14ac:dyDescent="0.3">
      <c r="A116" s="17" t="s">
        <v>87</v>
      </c>
      <c r="B116" s="7">
        <v>0.1146795899943566</v>
      </c>
      <c r="C116" s="8">
        <v>0.2195696857092112</v>
      </c>
      <c r="D116" s="9">
        <v>6.8718249827128805E-2</v>
      </c>
      <c r="E116" s="9">
        <v>0.1051239260034576</v>
      </c>
      <c r="F116" s="9">
        <v>9.2417823049577824E-2</v>
      </c>
      <c r="G116" s="10">
        <v>1.4192030654386701E-2</v>
      </c>
      <c r="H116" s="11">
        <v>9.2396490850061699E-2</v>
      </c>
      <c r="I116" s="11">
        <v>0.1220145786481306</v>
      </c>
      <c r="J116" s="11">
        <v>0.12291625774415151</v>
      </c>
      <c r="K116" s="9">
        <v>0.1147346538603245</v>
      </c>
      <c r="L116" s="9">
        <v>0.1153308814016326</v>
      </c>
      <c r="M116" s="11">
        <v>9.9746915529776728E-2</v>
      </c>
      <c r="N116" s="11">
        <v>0.16404951329748921</v>
      </c>
      <c r="O116" s="9">
        <v>9.9151486286066862E-2</v>
      </c>
      <c r="P116" s="9">
        <v>0.14061223509141191</v>
      </c>
      <c r="Q116" s="11">
        <v>0.11348122409355969</v>
      </c>
      <c r="R116" s="11">
        <v>0.1298353326965638</v>
      </c>
      <c r="S116" s="9">
        <v>0.10691322778082921</v>
      </c>
      <c r="T116" s="9">
        <v>0.1229445773026427</v>
      </c>
      <c r="U116" s="9">
        <v>0.1112048976172791</v>
      </c>
      <c r="V116" s="9">
        <v>8.8921708386894449E-2</v>
      </c>
      <c r="W116" s="11">
        <v>0.13012650066055631</v>
      </c>
      <c r="X116" s="11">
        <v>0.1109359320998705</v>
      </c>
      <c r="Y116" s="13">
        <v>0.16318952827442171</v>
      </c>
      <c r="Z116" s="11">
        <v>7.2638730170971014E-2</v>
      </c>
      <c r="AA116" s="13">
        <v>0.22486511045891999</v>
      </c>
      <c r="AB116" s="11">
        <v>8.7990775545050706E-2</v>
      </c>
      <c r="AC116" s="9">
        <v>0.1143704054691236</v>
      </c>
      <c r="AD116" s="10">
        <v>6.3000872446266523E-2</v>
      </c>
      <c r="AE116" s="9">
        <v>0.15790960091601691</v>
      </c>
      <c r="AF116" s="9">
        <v>0.16040844548637309</v>
      </c>
      <c r="AG116" s="11">
        <v>0.1145166924000858</v>
      </c>
      <c r="AH116" s="12">
        <v>7.7448975435219114E-2</v>
      </c>
      <c r="AI116" s="11">
        <v>0.14239877438651979</v>
      </c>
      <c r="AJ116" s="11">
        <v>0.1336256323379077</v>
      </c>
      <c r="AK116" s="9">
        <v>0.1240291156902196</v>
      </c>
      <c r="AL116" s="9">
        <v>0.1198791694361494</v>
      </c>
      <c r="AM116" s="9">
        <v>0</v>
      </c>
      <c r="AN116" s="9">
        <v>4.6028489136076878E-2</v>
      </c>
      <c r="AO116" s="9">
        <v>8.7647553852873358E-2</v>
      </c>
    </row>
    <row r="117" spans="1:41" ht="19.95" customHeight="1" x14ac:dyDescent="0.3">
      <c r="A117" s="16" t="s">
        <v>88</v>
      </c>
      <c r="B117" s="7">
        <v>8.0205443074482491E-2</v>
      </c>
      <c r="C117" s="9">
        <v>9.7254165828685527E-2</v>
      </c>
      <c r="D117" s="9">
        <v>5.3198044270587969E-2</v>
      </c>
      <c r="E117" s="10">
        <v>2.8454035959755621E-2</v>
      </c>
      <c r="F117" s="8">
        <v>0.1073682791470741</v>
      </c>
      <c r="G117" s="9">
        <v>5.7172146498514952E-2</v>
      </c>
      <c r="H117" s="11">
        <v>4.9353061417361517E-2</v>
      </c>
      <c r="I117" s="11">
        <v>8.7033329718133018E-2</v>
      </c>
      <c r="J117" s="11">
        <v>9.3986895706008683E-2</v>
      </c>
      <c r="K117" s="9">
        <v>7.1618781032869228E-2</v>
      </c>
      <c r="L117" s="9">
        <v>0.1001113769743474</v>
      </c>
      <c r="M117" s="11">
        <v>7.732743783524583E-2</v>
      </c>
      <c r="N117" s="11">
        <v>8.9720610519145913E-2</v>
      </c>
      <c r="O117" s="9">
        <v>6.5866537001698713E-2</v>
      </c>
      <c r="P117" s="9">
        <v>0.1054947324103734</v>
      </c>
      <c r="Q117" s="11">
        <v>8.2840216427264662E-2</v>
      </c>
      <c r="R117" s="11">
        <v>8.309070696716761E-2</v>
      </c>
      <c r="S117" s="10">
        <v>3.8050319888796938E-2</v>
      </c>
      <c r="T117" s="9">
        <v>0.1024090283841166</v>
      </c>
      <c r="U117" s="9">
        <v>0.1099516561244076</v>
      </c>
      <c r="V117" s="9">
        <v>8.8369775102567841E-2</v>
      </c>
      <c r="W117" s="11">
        <v>3.3980211424900618E-2</v>
      </c>
      <c r="X117" s="11">
        <v>6.3113105654213852E-2</v>
      </c>
      <c r="Y117" s="11">
        <v>4.0606609214174617E-2</v>
      </c>
      <c r="Z117" s="11">
        <v>3.5966153650402788E-2</v>
      </c>
      <c r="AA117" s="11">
        <v>3.5653967126005347E-2</v>
      </c>
      <c r="AB117" s="13">
        <v>0.1192235687459865</v>
      </c>
      <c r="AC117" s="9">
        <v>7.4219874251243309E-2</v>
      </c>
      <c r="AD117" s="8">
        <v>0.1163665659377721</v>
      </c>
      <c r="AE117" s="9">
        <v>5.424831810921113E-2</v>
      </c>
      <c r="AF117" s="9">
        <v>8.6684561162792287E-2</v>
      </c>
      <c r="AG117" s="11">
        <v>0.1195247995517532</v>
      </c>
      <c r="AH117" s="11">
        <v>7.7536581817426384E-2</v>
      </c>
      <c r="AI117" s="12">
        <v>4.3353933776622437E-2</v>
      </c>
      <c r="AJ117" s="11">
        <v>0.1015647368541165</v>
      </c>
      <c r="AK117" s="9">
        <v>8.3377183570211372E-2</v>
      </c>
      <c r="AL117" s="9">
        <v>8.5545306090689013E-2</v>
      </c>
      <c r="AM117" s="9">
        <v>0.1164321636549904</v>
      </c>
      <c r="AN117" s="9">
        <v>0</v>
      </c>
      <c r="AO117" s="9">
        <v>3.8411725567075193E-2</v>
      </c>
    </row>
    <row r="118" spans="1:41" ht="19.95" customHeight="1" x14ac:dyDescent="0.3">
      <c r="A118" s="17" t="s">
        <v>72</v>
      </c>
      <c r="B118" s="7">
        <v>8.018804858160658E-2</v>
      </c>
      <c r="C118" s="9">
        <v>3.4268349272960373E-2</v>
      </c>
      <c r="D118" s="9">
        <v>5.8696083075685968E-2</v>
      </c>
      <c r="E118" s="9">
        <v>8.1432717989700254E-2</v>
      </c>
      <c r="F118" s="9">
        <v>7.7097959350375236E-2</v>
      </c>
      <c r="G118" s="9">
        <v>3.2467613901464992E-2</v>
      </c>
      <c r="H118" s="13">
        <v>0.15971920491375849</v>
      </c>
      <c r="I118" s="11">
        <v>4.9431929415300217E-2</v>
      </c>
      <c r="J118" s="12">
        <v>5.4059656564378111E-2</v>
      </c>
      <c r="K118" s="9">
        <v>9.4730920092091067E-2</v>
      </c>
      <c r="L118" s="9">
        <v>4.7934986466919467E-2</v>
      </c>
      <c r="M118" s="11">
        <v>9.0960922447232459E-2</v>
      </c>
      <c r="N118" s="11">
        <v>4.4571122908859458E-2</v>
      </c>
      <c r="O118" s="9">
        <v>7.2120630003893876E-2</v>
      </c>
      <c r="P118" s="9">
        <v>8.4588777691638153E-2</v>
      </c>
      <c r="Q118" s="11">
        <v>4.6439022533918108E-2</v>
      </c>
      <c r="R118" s="11">
        <v>8.6665955806799713E-2</v>
      </c>
      <c r="S118" s="9">
        <v>4.6607891974734868E-2</v>
      </c>
      <c r="T118" s="8">
        <v>0.11003381156820739</v>
      </c>
      <c r="U118" s="9">
        <v>1.3176236185001969E-2</v>
      </c>
      <c r="V118" s="9">
        <v>0.12831950915476681</v>
      </c>
      <c r="W118" s="11">
        <v>5.5914031172502147E-2</v>
      </c>
      <c r="X118" s="11">
        <v>6.7575454973608839E-2</v>
      </c>
      <c r="Y118" s="11">
        <v>5.8864291485650359E-2</v>
      </c>
      <c r="Z118" s="11">
        <v>7.7304342722641792E-2</v>
      </c>
      <c r="AA118" s="11">
        <v>2.1982606358351201E-2</v>
      </c>
      <c r="AB118" s="11">
        <v>9.1901993328425205E-2</v>
      </c>
      <c r="AC118" s="9">
        <v>8.2372199836377405E-2</v>
      </c>
      <c r="AD118" s="8">
        <v>0.1033600282660031</v>
      </c>
      <c r="AE118" s="10">
        <v>2.6322856108997459E-2</v>
      </c>
      <c r="AF118" s="9">
        <v>4.4758807948556592E-2</v>
      </c>
      <c r="AG118" s="13">
        <v>0.17455152184878769</v>
      </c>
      <c r="AH118" s="11">
        <v>6.1311517681732743E-2</v>
      </c>
      <c r="AI118" s="11">
        <v>4.9246614737220848E-2</v>
      </c>
      <c r="AJ118" s="11">
        <v>3.9321665846850519E-2</v>
      </c>
      <c r="AK118" s="9">
        <v>7.2890705636911329E-2</v>
      </c>
      <c r="AL118" s="9">
        <v>5.6125059747286217E-2</v>
      </c>
      <c r="AM118" s="9">
        <v>0.28707637959884369</v>
      </c>
      <c r="AN118" s="9">
        <v>0.2591324091218063</v>
      </c>
      <c r="AO118" s="9">
        <v>6.3819949333671244E-2</v>
      </c>
    </row>
    <row r="119" spans="1:41" ht="19.95" customHeight="1" x14ac:dyDescent="0.3">
      <c r="A119" s="16" t="s">
        <v>89</v>
      </c>
      <c r="B119" s="7">
        <v>7.2739903469828976E-2</v>
      </c>
      <c r="C119" s="9">
        <v>5.4293842238354123E-2</v>
      </c>
      <c r="D119" s="9">
        <v>6.4009785009461362E-2</v>
      </c>
      <c r="E119" s="9">
        <v>7.6179250420699202E-2</v>
      </c>
      <c r="F119" s="9">
        <v>7.8195407959037996E-2</v>
      </c>
      <c r="G119" s="9">
        <v>0.10511035870170039</v>
      </c>
      <c r="H119" s="13">
        <v>0.1231166414301374</v>
      </c>
      <c r="I119" s="11">
        <v>8.8752223661612312E-2</v>
      </c>
      <c r="J119" s="12">
        <v>3.0834667889366112E-2</v>
      </c>
      <c r="K119" s="10">
        <v>4.9410761839804883E-2</v>
      </c>
      <c r="L119" s="8">
        <v>0.1258407814781646</v>
      </c>
      <c r="M119" s="11">
        <v>7.8401626685220188E-2</v>
      </c>
      <c r="N119" s="11">
        <v>5.4021298067263981E-2</v>
      </c>
      <c r="O119" s="9">
        <v>7.1268595857989198E-2</v>
      </c>
      <c r="P119" s="9">
        <v>6.5479330720007486E-2</v>
      </c>
      <c r="Q119" s="11">
        <v>5.2374866644542953E-2</v>
      </c>
      <c r="R119" s="11">
        <v>9.8743988863345844E-2</v>
      </c>
      <c r="S119" s="9">
        <v>7.0739477543512036E-2</v>
      </c>
      <c r="T119" s="9">
        <v>6.5997906736319181E-2</v>
      </c>
      <c r="U119" s="9">
        <v>3.0453384706381349E-2</v>
      </c>
      <c r="V119" s="9">
        <v>0.15726714224314839</v>
      </c>
      <c r="W119" s="11">
        <v>0.1035734575291673</v>
      </c>
      <c r="X119" s="11">
        <v>7.7523132131668671E-2</v>
      </c>
      <c r="Y119" s="11">
        <v>8.3688652414322551E-2</v>
      </c>
      <c r="Z119" s="11">
        <v>0.1016656416111944</v>
      </c>
      <c r="AA119" s="11">
        <v>0.10883921097422759</v>
      </c>
      <c r="AB119" s="11">
        <v>5.7986320594552977E-2</v>
      </c>
      <c r="AC119" s="9">
        <v>5.6697972946385553E-2</v>
      </c>
      <c r="AD119" s="9">
        <v>6.5773009228340812E-2</v>
      </c>
      <c r="AE119" s="9">
        <v>9.1387888048302654E-2</v>
      </c>
      <c r="AF119" s="9">
        <v>7.3569608847526724E-2</v>
      </c>
      <c r="AG119" s="11">
        <v>4.6902794242845297E-2</v>
      </c>
      <c r="AH119" s="12">
        <v>4.4035341114839782E-2</v>
      </c>
      <c r="AI119" s="11">
        <v>9.7473374484282435E-2</v>
      </c>
      <c r="AJ119" s="13">
        <v>0.11922377657530391</v>
      </c>
      <c r="AK119" s="8">
        <v>8.9356994169167758E-2</v>
      </c>
      <c r="AL119" s="10">
        <v>2.351415777597549E-2</v>
      </c>
      <c r="AM119" s="9">
        <v>0.1120231155744737</v>
      </c>
      <c r="AN119" s="9">
        <v>6.0775479956742567E-2</v>
      </c>
      <c r="AO119" s="9">
        <v>9.7149000078847067E-2</v>
      </c>
    </row>
    <row r="122" spans="1:41" x14ac:dyDescent="0.3">
      <c r="A122" s="1" t="s">
        <v>24</v>
      </c>
    </row>
    <row r="123" spans="1:41" ht="100.05" customHeight="1" x14ac:dyDescent="0.3">
      <c r="A123" s="19" t="s">
        <v>230</v>
      </c>
      <c r="B123" s="33"/>
      <c r="C123" s="33" t="s">
        <v>95</v>
      </c>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c r="AH123" s="18"/>
      <c r="AI123" s="18"/>
      <c r="AJ123" s="18"/>
      <c r="AK123" s="18"/>
      <c r="AL123" s="18"/>
      <c r="AM123" s="18"/>
      <c r="AN123" s="18"/>
      <c r="AO123" s="18"/>
    </row>
    <row r="124" spans="1:41" ht="22.05" customHeight="1" x14ac:dyDescent="0.3">
      <c r="A124" s="2"/>
      <c r="B124" s="2"/>
      <c r="C124" s="51" t="s">
        <v>1</v>
      </c>
      <c r="D124" s="52"/>
      <c r="E124" s="52"/>
      <c r="F124" s="52"/>
      <c r="G124" s="53"/>
      <c r="H124" s="51" t="s">
        <v>2</v>
      </c>
      <c r="I124" s="52"/>
      <c r="J124" s="53"/>
      <c r="K124" s="51" t="s">
        <v>26</v>
      </c>
      <c r="L124" s="53"/>
      <c r="M124" s="51" t="s">
        <v>27</v>
      </c>
      <c r="N124" s="53"/>
      <c r="O124" s="51" t="s">
        <v>28</v>
      </c>
      <c r="P124" s="53"/>
      <c r="Q124" s="51" t="s">
        <v>29</v>
      </c>
      <c r="R124" s="53"/>
      <c r="S124" s="51" t="s">
        <v>30</v>
      </c>
      <c r="T124" s="52"/>
      <c r="U124" s="52"/>
      <c r="V124" s="53"/>
      <c r="W124" s="51" t="s">
        <v>31</v>
      </c>
      <c r="X124" s="52"/>
      <c r="Y124" s="52"/>
      <c r="Z124" s="52"/>
      <c r="AA124" s="52"/>
      <c r="AB124" s="53"/>
      <c r="AC124" s="51" t="s">
        <v>32</v>
      </c>
      <c r="AD124" s="52"/>
      <c r="AE124" s="52"/>
      <c r="AF124" s="53"/>
      <c r="AG124" s="51" t="s">
        <v>33</v>
      </c>
      <c r="AH124" s="52"/>
      <c r="AI124" s="52"/>
      <c r="AJ124" s="53"/>
      <c r="AK124" s="51" t="s">
        <v>34</v>
      </c>
      <c r="AL124" s="52"/>
      <c r="AM124" s="52"/>
      <c r="AN124" s="52"/>
      <c r="AO124" s="53"/>
    </row>
    <row r="125" spans="1:41" ht="58.05" customHeight="1" x14ac:dyDescent="0.3">
      <c r="A125" s="3" t="s">
        <v>35</v>
      </c>
      <c r="B125" s="3" t="s">
        <v>0</v>
      </c>
      <c r="C125" s="3" t="s">
        <v>3</v>
      </c>
      <c r="D125" s="3" t="s">
        <v>4</v>
      </c>
      <c r="E125" s="3" t="s">
        <v>5</v>
      </c>
      <c r="F125" s="3" t="s">
        <v>6</v>
      </c>
      <c r="G125" s="3" t="s">
        <v>7</v>
      </c>
      <c r="H125" s="3" t="s">
        <v>8</v>
      </c>
      <c r="I125" s="3" t="s">
        <v>9</v>
      </c>
      <c r="J125" s="3" t="s">
        <v>10</v>
      </c>
      <c r="K125" s="3" t="s">
        <v>36</v>
      </c>
      <c r="L125" s="3" t="s">
        <v>37</v>
      </c>
      <c r="M125" s="3" t="s">
        <v>38</v>
      </c>
      <c r="N125" s="3" t="s">
        <v>39</v>
      </c>
      <c r="O125" s="3" t="s">
        <v>40</v>
      </c>
      <c r="P125" s="3" t="s">
        <v>41</v>
      </c>
      <c r="Q125" s="3" t="s">
        <v>42</v>
      </c>
      <c r="R125" s="3" t="s">
        <v>43</v>
      </c>
      <c r="S125" s="3" t="s">
        <v>44</v>
      </c>
      <c r="T125" s="3" t="s">
        <v>45</v>
      </c>
      <c r="U125" s="3" t="s">
        <v>46</v>
      </c>
      <c r="V125" s="3" t="s">
        <v>47</v>
      </c>
      <c r="W125" s="3" t="s">
        <v>48</v>
      </c>
      <c r="X125" s="3" t="s">
        <v>49</v>
      </c>
      <c r="Y125" s="3" t="s">
        <v>50</v>
      </c>
      <c r="Z125" s="3" t="s">
        <v>51</v>
      </c>
      <c r="AA125" s="3" t="s">
        <v>52</v>
      </c>
      <c r="AB125" s="3" t="s">
        <v>53</v>
      </c>
      <c r="AC125" s="3" t="s">
        <v>54</v>
      </c>
      <c r="AD125" s="3" t="s">
        <v>55</v>
      </c>
      <c r="AE125" s="3" t="s">
        <v>56</v>
      </c>
      <c r="AF125" s="3" t="s">
        <v>57</v>
      </c>
      <c r="AG125" s="3" t="s">
        <v>58</v>
      </c>
      <c r="AH125" s="3" t="s">
        <v>59</v>
      </c>
      <c r="AI125" s="3" t="s">
        <v>60</v>
      </c>
      <c r="AJ125" s="3" t="s">
        <v>61</v>
      </c>
      <c r="AK125" s="3" t="s">
        <v>62</v>
      </c>
      <c r="AL125" s="3" t="s">
        <v>63</v>
      </c>
      <c r="AM125" s="3" t="s">
        <v>64</v>
      </c>
      <c r="AN125" s="3" t="s">
        <v>65</v>
      </c>
      <c r="AO125" s="3" t="s">
        <v>47</v>
      </c>
    </row>
    <row r="126" spans="1:41" ht="19.95" customHeight="1" x14ac:dyDescent="0.3">
      <c r="A126" s="15" t="s">
        <v>11</v>
      </c>
      <c r="B126" s="4">
        <v>620.7469334602356</v>
      </c>
      <c r="C126" s="5">
        <v>144.92385184764859</v>
      </c>
      <c r="D126" s="5">
        <v>70.969826936721802</v>
      </c>
      <c r="E126" s="5">
        <v>109.07097685337069</v>
      </c>
      <c r="F126" s="5">
        <v>189.75114852190021</v>
      </c>
      <c r="G126" s="5">
        <v>54.463043212890618</v>
      </c>
      <c r="H126" s="6">
        <v>154.68150413036349</v>
      </c>
      <c r="I126" s="6">
        <v>208.23520195484161</v>
      </c>
      <c r="J126" s="6">
        <v>257.83022737503052</v>
      </c>
      <c r="K126" s="5">
        <v>428.29641979932791</v>
      </c>
      <c r="L126" s="5">
        <v>190.61871612071991</v>
      </c>
      <c r="M126" s="6">
        <v>451.37121748924261</v>
      </c>
      <c r="N126" s="6">
        <v>169.37571597099301</v>
      </c>
      <c r="O126" s="5">
        <v>344.61683136224752</v>
      </c>
      <c r="P126" s="5">
        <v>265.79167181253428</v>
      </c>
      <c r="Q126" s="6">
        <v>340.2245619893074</v>
      </c>
      <c r="R126" s="6">
        <v>234.56569194793701</v>
      </c>
      <c r="S126" s="5">
        <v>192.76271486282349</v>
      </c>
      <c r="T126" s="5">
        <v>288.25987458229059</v>
      </c>
      <c r="U126" s="5">
        <v>79.767136335372925</v>
      </c>
      <c r="V126" s="5">
        <v>25.780372381210331</v>
      </c>
      <c r="W126" s="6">
        <v>54.197056889533997</v>
      </c>
      <c r="X126" s="6">
        <v>255.819864988327</v>
      </c>
      <c r="Y126" s="6">
        <v>185.80260843038559</v>
      </c>
      <c r="Z126" s="6">
        <v>101.7638286352158</v>
      </c>
      <c r="AA126" s="6">
        <v>47.813964784145362</v>
      </c>
      <c r="AB126" s="6">
        <v>241.67853975296021</v>
      </c>
      <c r="AC126" s="5">
        <v>192.73372060060501</v>
      </c>
      <c r="AD126" s="5">
        <v>136.5558677315712</v>
      </c>
      <c r="AE126" s="5">
        <v>120.6907902359962</v>
      </c>
      <c r="AF126" s="5">
        <v>117.01133984327321</v>
      </c>
      <c r="AG126" s="6">
        <v>152.4401444196701</v>
      </c>
      <c r="AH126" s="6">
        <v>188.94568735361099</v>
      </c>
      <c r="AI126" s="6">
        <v>185.8436499834061</v>
      </c>
      <c r="AJ126" s="6">
        <v>93.517451703548431</v>
      </c>
      <c r="AK126" s="5">
        <v>388.6381059885025</v>
      </c>
      <c r="AL126" s="5">
        <v>140.42908716201779</v>
      </c>
      <c r="AM126" s="5">
        <v>26.251489996910099</v>
      </c>
      <c r="AN126" s="5">
        <v>21.99601519107819</v>
      </c>
      <c r="AO126" s="5">
        <v>43.43223512172699</v>
      </c>
    </row>
    <row r="127" spans="1:41" ht="19.95" customHeight="1" x14ac:dyDescent="0.3">
      <c r="A127" s="14" t="s">
        <v>12</v>
      </c>
      <c r="B127" s="4">
        <v>631</v>
      </c>
      <c r="C127" s="5">
        <v>159</v>
      </c>
      <c r="D127" s="5">
        <v>74</v>
      </c>
      <c r="E127" s="5">
        <v>119</v>
      </c>
      <c r="F127" s="5">
        <v>177</v>
      </c>
      <c r="G127" s="5">
        <v>55</v>
      </c>
      <c r="H127" s="6">
        <v>114</v>
      </c>
      <c r="I127" s="6">
        <v>227</v>
      </c>
      <c r="J127" s="6">
        <v>290</v>
      </c>
      <c r="K127" s="5">
        <v>438</v>
      </c>
      <c r="L127" s="5">
        <v>191</v>
      </c>
      <c r="M127" s="6">
        <v>454</v>
      </c>
      <c r="N127" s="6">
        <v>177</v>
      </c>
      <c r="O127" s="5">
        <v>349</v>
      </c>
      <c r="P127" s="5">
        <v>272</v>
      </c>
      <c r="Q127" s="6">
        <v>368</v>
      </c>
      <c r="R127" s="6">
        <v>220</v>
      </c>
      <c r="S127" s="5">
        <v>201</v>
      </c>
      <c r="T127" s="5">
        <v>287</v>
      </c>
      <c r="U127" s="5">
        <v>83</v>
      </c>
      <c r="V127" s="5">
        <v>27</v>
      </c>
      <c r="W127" s="6">
        <v>56</v>
      </c>
      <c r="X127" s="6">
        <v>266</v>
      </c>
      <c r="Y127" s="6">
        <v>197</v>
      </c>
      <c r="Z127" s="6">
        <v>96</v>
      </c>
      <c r="AA127" s="6">
        <v>46</v>
      </c>
      <c r="AB127" s="6">
        <v>245</v>
      </c>
      <c r="AC127" s="5">
        <v>188</v>
      </c>
      <c r="AD127" s="5">
        <v>138</v>
      </c>
      <c r="AE127" s="5">
        <v>132</v>
      </c>
      <c r="AF127" s="5">
        <v>118</v>
      </c>
      <c r="AG127" s="6">
        <v>94</v>
      </c>
      <c r="AH127" s="6">
        <v>224</v>
      </c>
      <c r="AI127" s="6">
        <v>214</v>
      </c>
      <c r="AJ127" s="6">
        <v>99</v>
      </c>
      <c r="AK127" s="5">
        <v>393</v>
      </c>
      <c r="AL127" s="5">
        <v>159</v>
      </c>
      <c r="AM127" s="5">
        <v>18</v>
      </c>
      <c r="AN127" s="5">
        <v>21</v>
      </c>
      <c r="AO127" s="5">
        <v>40</v>
      </c>
    </row>
    <row r="128" spans="1:41" ht="19.95" customHeight="1" x14ac:dyDescent="0.3">
      <c r="A128" s="17" t="s">
        <v>96</v>
      </c>
      <c r="B128" s="7">
        <v>0.50049564721265127</v>
      </c>
      <c r="C128" s="8">
        <v>0.62674624433658743</v>
      </c>
      <c r="D128" s="9">
        <v>0.58945503531037491</v>
      </c>
      <c r="E128" s="9">
        <v>0.54071495067145303</v>
      </c>
      <c r="F128" s="10">
        <v>0.4250389549334459</v>
      </c>
      <c r="G128" s="9">
        <v>0.40330756103629861</v>
      </c>
      <c r="H128" s="12">
        <v>0.3303010675856437</v>
      </c>
      <c r="I128" s="11">
        <v>0.50031499765485066</v>
      </c>
      <c r="J128" s="13">
        <v>0.60274731660417147</v>
      </c>
      <c r="K128" s="8">
        <v>0.52505276910598753</v>
      </c>
      <c r="L128" s="10">
        <v>0.45012850128154319</v>
      </c>
      <c r="M128" s="12">
        <v>0.47166817092025642</v>
      </c>
      <c r="N128" s="13">
        <v>0.57731830739534795</v>
      </c>
      <c r="O128" s="9">
        <v>0.51542200435784946</v>
      </c>
      <c r="P128" s="9">
        <v>0.48195546951789803</v>
      </c>
      <c r="Q128" s="11">
        <v>0.55204469067677997</v>
      </c>
      <c r="R128" s="11">
        <v>0.45644999355687799</v>
      </c>
      <c r="S128" s="9">
        <v>0.54748826014681562</v>
      </c>
      <c r="T128" s="9">
        <v>0.48923630358754239</v>
      </c>
      <c r="U128" s="9">
        <v>0.52114970516617753</v>
      </c>
      <c r="V128" s="10">
        <v>0.31578656431573338</v>
      </c>
      <c r="W128" s="11">
        <v>0.41099158887700649</v>
      </c>
      <c r="X128" s="13">
        <v>0.56290312380442609</v>
      </c>
      <c r="Y128" s="11">
        <v>0.48314369294855142</v>
      </c>
      <c r="Z128" s="11">
        <v>0.47390205144334652</v>
      </c>
      <c r="AA128" s="11">
        <v>0.39368313712937231</v>
      </c>
      <c r="AB128" s="11">
        <v>0.4815411487827479</v>
      </c>
      <c r="AC128" s="10">
        <v>0.44598620506584907</v>
      </c>
      <c r="AD128" s="9">
        <v>0.51489258101106805</v>
      </c>
      <c r="AE128" s="9">
        <v>0.57354342848779449</v>
      </c>
      <c r="AF128" s="9">
        <v>0.540148761617808</v>
      </c>
      <c r="AG128" s="11">
        <v>0.42405485095425782</v>
      </c>
      <c r="AH128" s="11">
        <v>0.55013912475379134</v>
      </c>
      <c r="AI128" s="12">
        <v>0.44835485492032351</v>
      </c>
      <c r="AJ128" s="13">
        <v>0.6284157302481127</v>
      </c>
      <c r="AK128" s="10">
        <v>0.46046773019034071</v>
      </c>
      <c r="AL128" s="8">
        <v>0.61278933508444366</v>
      </c>
      <c r="AM128" s="9">
        <v>0.46609393661084092</v>
      </c>
      <c r="AN128" s="9">
        <v>0.26228543257255232</v>
      </c>
      <c r="AO128" s="9">
        <v>0.63702662291163403</v>
      </c>
    </row>
    <row r="129" spans="1:41" ht="19.95" customHeight="1" x14ac:dyDescent="0.3">
      <c r="A129" s="16" t="s">
        <v>97</v>
      </c>
      <c r="B129" s="7">
        <v>0.36166365876122109</v>
      </c>
      <c r="C129" s="9">
        <v>0.35332028526426212</v>
      </c>
      <c r="D129" s="9">
        <v>0.31248889265533902</v>
      </c>
      <c r="E129" s="8">
        <v>0.48090483475617379</v>
      </c>
      <c r="F129" s="9">
        <v>0.33226478196884057</v>
      </c>
      <c r="G129" s="9">
        <v>0.36840840326437468</v>
      </c>
      <c r="H129" s="11">
        <v>0.35779844048098242</v>
      </c>
      <c r="I129" s="11">
        <v>0.3295511591667134</v>
      </c>
      <c r="J129" s="11">
        <v>0.38991802866145919</v>
      </c>
      <c r="K129" s="9">
        <v>0.36436898699363129</v>
      </c>
      <c r="L129" s="9">
        <v>0.35454904452701258</v>
      </c>
      <c r="M129" s="11">
        <v>0.35402377684390091</v>
      </c>
      <c r="N129" s="11">
        <v>0.38202326452126678</v>
      </c>
      <c r="O129" s="9">
        <v>0.39377726252761269</v>
      </c>
      <c r="P129" s="9">
        <v>0.32322157872252871</v>
      </c>
      <c r="Q129" s="11">
        <v>0.38400274340968538</v>
      </c>
      <c r="R129" s="11">
        <v>0.34715419680817561</v>
      </c>
      <c r="S129" s="9">
        <v>0.37573664286082348</v>
      </c>
      <c r="T129" s="9">
        <v>0.33836118312256591</v>
      </c>
      <c r="U129" s="9">
        <v>0.40127557966092348</v>
      </c>
      <c r="V129" s="9">
        <v>0.45273550802894408</v>
      </c>
      <c r="W129" s="11">
        <v>0.36085852088012949</v>
      </c>
      <c r="X129" s="11">
        <v>0.33849951742579731</v>
      </c>
      <c r="Y129" s="11">
        <v>0.33712230656009567</v>
      </c>
      <c r="Z129" s="11">
        <v>0.32986632203826688</v>
      </c>
      <c r="AA129" s="11">
        <v>0.3266932487654986</v>
      </c>
      <c r="AB129" s="11">
        <v>0.40218230412520323</v>
      </c>
      <c r="AC129" s="9">
        <v>0.38865298614722599</v>
      </c>
      <c r="AD129" s="9">
        <v>0.40399013422663782</v>
      </c>
      <c r="AE129" s="9">
        <v>0.30728558320002591</v>
      </c>
      <c r="AF129" s="9">
        <v>0.33874352961765741</v>
      </c>
      <c r="AG129" s="11">
        <v>0.38269163145910617</v>
      </c>
      <c r="AH129" s="11">
        <v>0.37052110717115933</v>
      </c>
      <c r="AI129" s="11">
        <v>0.35248339802541451</v>
      </c>
      <c r="AJ129" s="11">
        <v>0.32773426213854412</v>
      </c>
      <c r="AK129" s="9">
        <v>0.3569764091429744</v>
      </c>
      <c r="AL129" s="9">
        <v>0.40914868221172701</v>
      </c>
      <c r="AM129" s="9">
        <v>0.24770868341884589</v>
      </c>
      <c r="AN129" s="9">
        <v>0.34054875386409011</v>
      </c>
      <c r="AO129" s="9">
        <v>0.32964359313440877</v>
      </c>
    </row>
    <row r="130" spans="1:41" ht="19.95" customHeight="1" x14ac:dyDescent="0.3">
      <c r="A130" s="17" t="s">
        <v>98</v>
      </c>
      <c r="B130" s="7">
        <v>0.30540969510237759</v>
      </c>
      <c r="C130" s="9">
        <v>0.3515520489324051</v>
      </c>
      <c r="D130" s="9">
        <v>0.32926092724278683</v>
      </c>
      <c r="E130" s="9">
        <v>0.37960711265260799</v>
      </c>
      <c r="F130" s="9">
        <v>0.27204636746512889</v>
      </c>
      <c r="G130" s="9">
        <v>0.26972035010814482</v>
      </c>
      <c r="H130" s="11">
        <v>0.26469502563916181</v>
      </c>
      <c r="I130" s="11">
        <v>0.31854430538543221</v>
      </c>
      <c r="J130" s="11">
        <v>0.31922777269600511</v>
      </c>
      <c r="K130" s="9">
        <v>0.32561167488382903</v>
      </c>
      <c r="L130" s="9">
        <v>0.25844170632138191</v>
      </c>
      <c r="M130" s="11">
        <v>0.30239492517558891</v>
      </c>
      <c r="N130" s="11">
        <v>0.3134437888005418</v>
      </c>
      <c r="O130" s="9">
        <v>0.34330680540133962</v>
      </c>
      <c r="P130" s="9">
        <v>0.25997605286163322</v>
      </c>
      <c r="Q130" s="13">
        <v>0.36149469275819313</v>
      </c>
      <c r="R130" s="12">
        <v>0.2330524131966929</v>
      </c>
      <c r="S130" s="9">
        <v>0.32841632994804421</v>
      </c>
      <c r="T130" s="10">
        <v>0.26579172568151449</v>
      </c>
      <c r="U130" s="9">
        <v>0.3982392016843686</v>
      </c>
      <c r="V130" s="8">
        <v>0.4809889338662402</v>
      </c>
      <c r="W130" s="11">
        <v>0.28610665985773093</v>
      </c>
      <c r="X130" s="13">
        <v>0.35293726047567747</v>
      </c>
      <c r="Y130" s="11">
        <v>0.34674401006069933</v>
      </c>
      <c r="Z130" s="11">
        <v>0.31019780222771881</v>
      </c>
      <c r="AA130" s="11">
        <v>0.26145687065548823</v>
      </c>
      <c r="AB130" s="12">
        <v>0.25721388438984438</v>
      </c>
      <c r="AC130" s="9">
        <v>0.26928302576503121</v>
      </c>
      <c r="AD130" s="9">
        <v>0.31472831836705373</v>
      </c>
      <c r="AE130" s="9">
        <v>0.31722424668853783</v>
      </c>
      <c r="AF130" s="9">
        <v>0.35058667799037008</v>
      </c>
      <c r="AG130" s="12">
        <v>0.2105915351482732</v>
      </c>
      <c r="AH130" s="11">
        <v>0.32438668814160682</v>
      </c>
      <c r="AI130" s="11">
        <v>0.33836964044984869</v>
      </c>
      <c r="AJ130" s="11">
        <v>0.3561283189557865</v>
      </c>
      <c r="AK130" s="9">
        <v>0.32039134020226118</v>
      </c>
      <c r="AL130" s="9">
        <v>0.33777133396573161</v>
      </c>
      <c r="AM130" s="9">
        <v>0.18066381673792251</v>
      </c>
      <c r="AN130" s="9">
        <v>0.1040128379363022</v>
      </c>
      <c r="AO130" s="9">
        <v>0.24411282503119131</v>
      </c>
    </row>
    <row r="131" spans="1:41" ht="19.95" customHeight="1" x14ac:dyDescent="0.3">
      <c r="A131" s="16" t="s">
        <v>99</v>
      </c>
      <c r="B131" s="7">
        <v>0.23651165622803449</v>
      </c>
      <c r="C131" s="9">
        <v>0.26179484171999678</v>
      </c>
      <c r="D131" s="9">
        <v>0.19811405623256831</v>
      </c>
      <c r="E131" s="9">
        <v>0.25775624055123603</v>
      </c>
      <c r="F131" s="9">
        <v>0.22653059054176511</v>
      </c>
      <c r="G131" s="9">
        <v>0.30640332509231533</v>
      </c>
      <c r="H131" s="11">
        <v>0.2303652073090155</v>
      </c>
      <c r="I131" s="12">
        <v>0.1658832453975399</v>
      </c>
      <c r="J131" s="13">
        <v>0.29724178673409118</v>
      </c>
      <c r="K131" s="9">
        <v>0.25061265837912627</v>
      </c>
      <c r="L131" s="9">
        <v>0.2025897086167322</v>
      </c>
      <c r="M131" s="11">
        <v>0.23451291913173411</v>
      </c>
      <c r="N131" s="11">
        <v>0.24183811280668929</v>
      </c>
      <c r="O131" s="9">
        <v>0.25722221789142041</v>
      </c>
      <c r="P131" s="9">
        <v>0.2051904079929181</v>
      </c>
      <c r="Q131" s="11">
        <v>0.26051396852218822</v>
      </c>
      <c r="R131" s="11">
        <v>0.1954968927258911</v>
      </c>
      <c r="S131" s="9">
        <v>0.25289571835229713</v>
      </c>
      <c r="T131" s="9">
        <v>0.24395181588691639</v>
      </c>
      <c r="U131" s="9">
        <v>0.20151376036184779</v>
      </c>
      <c r="V131" s="9">
        <v>0.24147529482348121</v>
      </c>
      <c r="W131" s="11">
        <v>0.1837357343739946</v>
      </c>
      <c r="X131" s="11">
        <v>0.24396211107015611</v>
      </c>
      <c r="Y131" s="11">
        <v>0.23411061163373079</v>
      </c>
      <c r="Z131" s="11">
        <v>0.21750565734042179</v>
      </c>
      <c r="AA131" s="11">
        <v>0.32232841015400671</v>
      </c>
      <c r="AB131" s="11">
        <v>0.2616029680317129</v>
      </c>
      <c r="AC131" s="9">
        <v>0.2139881235703649</v>
      </c>
      <c r="AD131" s="9">
        <v>0.25331517602887882</v>
      </c>
      <c r="AE131" s="9">
        <v>0.23868717015290641</v>
      </c>
      <c r="AF131" s="9">
        <v>0.23558691085639299</v>
      </c>
      <c r="AG131" s="12">
        <v>0.14804847504628529</v>
      </c>
      <c r="AH131" s="13">
        <v>0.28993167671980752</v>
      </c>
      <c r="AI131" s="11">
        <v>0.27552370075861821</v>
      </c>
      <c r="AJ131" s="11">
        <v>0.19525429673322711</v>
      </c>
      <c r="AK131" s="9">
        <v>0.22656387172089751</v>
      </c>
      <c r="AL131" s="8">
        <v>0.30312528525993038</v>
      </c>
      <c r="AM131" s="9">
        <v>0.12794911413657059</v>
      </c>
      <c r="AN131" s="9">
        <v>0.3213732624273038</v>
      </c>
      <c r="AO131" s="9">
        <v>0.13278474310505611</v>
      </c>
    </row>
    <row r="132" spans="1:41" ht="19.95" customHeight="1" x14ac:dyDescent="0.3">
      <c r="A132" s="17" t="s">
        <v>100</v>
      </c>
      <c r="B132" s="7">
        <v>0.21782868674242881</v>
      </c>
      <c r="C132" s="8">
        <v>0.27550174135655248</v>
      </c>
      <c r="D132" s="9">
        <v>0.21869813335535149</v>
      </c>
      <c r="E132" s="9">
        <v>0.2206139166812828</v>
      </c>
      <c r="F132" s="9">
        <v>0.2059333989960512</v>
      </c>
      <c r="G132" s="10">
        <v>0.12676793848531501</v>
      </c>
      <c r="H132" s="11">
        <v>0.2260813026900485</v>
      </c>
      <c r="I132" s="11">
        <v>0.21113270497312461</v>
      </c>
      <c r="J132" s="11">
        <v>0.21828562334535709</v>
      </c>
      <c r="K132" s="8">
        <v>0.24548455766313679</v>
      </c>
      <c r="L132" s="10">
        <v>0.1577826813860308</v>
      </c>
      <c r="M132" s="11">
        <v>0.22813932240308399</v>
      </c>
      <c r="N132" s="11">
        <v>0.19035175981368921</v>
      </c>
      <c r="O132" s="9">
        <v>0.21253045186571631</v>
      </c>
      <c r="P132" s="9">
        <v>0.22219743566060551</v>
      </c>
      <c r="Q132" s="11">
        <v>0.21992559587594299</v>
      </c>
      <c r="R132" s="11">
        <v>0.21292283661582229</v>
      </c>
      <c r="S132" s="9">
        <v>0.24513630567768141</v>
      </c>
      <c r="T132" s="9">
        <v>0.22420668790706999</v>
      </c>
      <c r="U132" s="9">
        <v>0.1425892384403166</v>
      </c>
      <c r="V132" s="9">
        <v>0.34809676286347452</v>
      </c>
      <c r="W132" s="11">
        <v>0.26218730263481238</v>
      </c>
      <c r="X132" s="11">
        <v>0.2242416157243643</v>
      </c>
      <c r="Y132" s="11">
        <v>0.25327347169127651</v>
      </c>
      <c r="Z132" s="11">
        <v>0.2125291993931796</v>
      </c>
      <c r="AA132" s="13">
        <v>0.41754308822557901</v>
      </c>
      <c r="AB132" s="11">
        <v>0.20770667340456431</v>
      </c>
      <c r="AC132" s="9">
        <v>0.24343767933941199</v>
      </c>
      <c r="AD132" s="9">
        <v>0.2148016600949357</v>
      </c>
      <c r="AE132" s="9">
        <v>0.2267852801109842</v>
      </c>
      <c r="AF132" s="9">
        <v>0.1811064136964072</v>
      </c>
      <c r="AG132" s="11">
        <v>0.2356608590107383</v>
      </c>
      <c r="AH132" s="11">
        <v>0.21868084134968829</v>
      </c>
      <c r="AI132" s="11">
        <v>0.20561031696726639</v>
      </c>
      <c r="AJ132" s="11">
        <v>0.2113203462461114</v>
      </c>
      <c r="AK132" s="9">
        <v>0.21475649323448939</v>
      </c>
      <c r="AL132" s="9">
        <v>0.18882214661776131</v>
      </c>
      <c r="AM132" s="9">
        <v>0.18066381673792251</v>
      </c>
      <c r="AN132" s="9">
        <v>0.30240269636528821</v>
      </c>
      <c r="AO132" s="9">
        <v>0.31873704243798368</v>
      </c>
    </row>
    <row r="133" spans="1:41" ht="19.95" customHeight="1" x14ac:dyDescent="0.3">
      <c r="A133" s="16" t="s">
        <v>101</v>
      </c>
      <c r="B133" s="7">
        <v>0.18104928159381889</v>
      </c>
      <c r="C133" s="9">
        <v>0.17979582872068689</v>
      </c>
      <c r="D133" s="9">
        <v>0.1635204867080747</v>
      </c>
      <c r="E133" s="9">
        <v>0.17153642727236279</v>
      </c>
      <c r="F133" s="9">
        <v>0.18339302203710481</v>
      </c>
      <c r="G133" s="9">
        <v>0.17969749520387809</v>
      </c>
      <c r="H133" s="11">
        <v>0.18187551848513919</v>
      </c>
      <c r="I133" s="11">
        <v>0.20883989868806541</v>
      </c>
      <c r="J133" s="11">
        <v>0.15810864973538261</v>
      </c>
      <c r="K133" s="9">
        <v>0.1675984765023974</v>
      </c>
      <c r="L133" s="9">
        <v>0.2079132259743367</v>
      </c>
      <c r="M133" s="11">
        <v>0.19194561764579179</v>
      </c>
      <c r="N133" s="11">
        <v>0.1520115152188963</v>
      </c>
      <c r="O133" s="9">
        <v>0.1782208410227086</v>
      </c>
      <c r="P133" s="9">
        <v>0.1917587729179463</v>
      </c>
      <c r="Q133" s="11">
        <v>0.20178251797994229</v>
      </c>
      <c r="R133" s="11">
        <v>0.15769067494137409</v>
      </c>
      <c r="S133" s="9">
        <v>0.17097845086076141</v>
      </c>
      <c r="T133" s="9">
        <v>0.18596887503894641</v>
      </c>
      <c r="U133" s="9">
        <v>0.23025724958158611</v>
      </c>
      <c r="V133" s="9">
        <v>0.10033541902186</v>
      </c>
      <c r="W133" s="11">
        <v>0.23913660821014099</v>
      </c>
      <c r="X133" s="11">
        <v>0.16259398700067071</v>
      </c>
      <c r="Y133" s="11">
        <v>0.2262306796104944</v>
      </c>
      <c r="Z133" s="11">
        <v>0.24015822565860059</v>
      </c>
      <c r="AA133" s="11">
        <v>0.2953376583985034</v>
      </c>
      <c r="AB133" s="11">
        <v>0.1619557598158064</v>
      </c>
      <c r="AC133" s="9">
        <v>0.19622362763527629</v>
      </c>
      <c r="AD133" s="9">
        <v>0.16609644626542031</v>
      </c>
      <c r="AE133" s="9">
        <v>0.22128171294944929</v>
      </c>
      <c r="AF133" s="9">
        <v>0.12878130349757749</v>
      </c>
      <c r="AG133" s="11">
        <v>0.20451572791049721</v>
      </c>
      <c r="AH133" s="11">
        <v>0.15871767074416779</v>
      </c>
      <c r="AI133" s="11">
        <v>0.2051043923899554</v>
      </c>
      <c r="AJ133" s="11">
        <v>0.14011300258704021</v>
      </c>
      <c r="AK133" s="9">
        <v>0.18792028229464189</v>
      </c>
      <c r="AL133" s="9">
        <v>0.18161326962397059</v>
      </c>
      <c r="AM133" s="9">
        <v>0.21856024249634989</v>
      </c>
      <c r="AN133" s="9">
        <v>6.446952181895127E-2</v>
      </c>
      <c r="AO133" s="9">
        <v>0.15411165180097011</v>
      </c>
    </row>
    <row r="134" spans="1:41" ht="19.95" customHeight="1" x14ac:dyDescent="0.3">
      <c r="A134" s="17" t="s">
        <v>102</v>
      </c>
      <c r="B134" s="7">
        <v>0.17246501070137329</v>
      </c>
      <c r="C134" s="9">
        <v>0.12832049104946319</v>
      </c>
      <c r="D134" s="9">
        <v>0.20448805072025139</v>
      </c>
      <c r="E134" s="9">
        <v>0.14139474585789111</v>
      </c>
      <c r="F134" s="9">
        <v>0.17159785504426919</v>
      </c>
      <c r="G134" s="8">
        <v>0.25092347782226998</v>
      </c>
      <c r="H134" s="11">
        <v>0.1878405606176799</v>
      </c>
      <c r="I134" s="12">
        <v>0.1209803225140241</v>
      </c>
      <c r="J134" s="13">
        <v>0.20482200522185701</v>
      </c>
      <c r="K134" s="9">
        <v>0.17564957975374429</v>
      </c>
      <c r="L134" s="9">
        <v>0.16696702727828039</v>
      </c>
      <c r="M134" s="12">
        <v>0.1502889941570692</v>
      </c>
      <c r="N134" s="13">
        <v>0.23156212228718259</v>
      </c>
      <c r="O134" s="9">
        <v>0.16646241677768719</v>
      </c>
      <c r="P134" s="9">
        <v>0.1758423405809513</v>
      </c>
      <c r="Q134" s="11">
        <v>0.187426357674564</v>
      </c>
      <c r="R134" s="11">
        <v>0.15178261131979801</v>
      </c>
      <c r="S134" s="9">
        <v>0.15676993397197059</v>
      </c>
      <c r="T134" s="9">
        <v>0.1714264639585138</v>
      </c>
      <c r="U134" s="9">
        <v>0.24037804073920249</v>
      </c>
      <c r="V134" s="9">
        <v>0.23357026785330079</v>
      </c>
      <c r="W134" s="11">
        <v>0.19131372284620421</v>
      </c>
      <c r="X134" s="11">
        <v>0.20492486598731291</v>
      </c>
      <c r="Y134" s="11">
        <v>0.18654896003152291</v>
      </c>
      <c r="Z134" s="11">
        <v>0.23353889801251959</v>
      </c>
      <c r="AA134" s="11">
        <v>0.21538833023742529</v>
      </c>
      <c r="AB134" s="12">
        <v>0.12243180486521781</v>
      </c>
      <c r="AC134" s="9">
        <v>0.18626751291827029</v>
      </c>
      <c r="AD134" s="10">
        <v>0.1029441749264122</v>
      </c>
      <c r="AE134" s="9">
        <v>0.2223341920252434</v>
      </c>
      <c r="AF134" s="9">
        <v>0.2023503742864711</v>
      </c>
      <c r="AG134" s="11">
        <v>0.194002967474878</v>
      </c>
      <c r="AH134" s="11">
        <v>0.17075375917306809</v>
      </c>
      <c r="AI134" s="11">
        <v>0.150079687670406</v>
      </c>
      <c r="AJ134" s="11">
        <v>0.18529956159493571</v>
      </c>
      <c r="AK134" s="9">
        <v>0.1592200773052882</v>
      </c>
      <c r="AL134" s="9">
        <v>0.18392390795524971</v>
      </c>
      <c r="AM134" s="9">
        <v>0.13104219937801351</v>
      </c>
      <c r="AN134" s="9">
        <v>8.3460836764847904E-2</v>
      </c>
      <c r="AO134" s="8">
        <v>0.32404530603680809</v>
      </c>
    </row>
    <row r="135" spans="1:41" ht="19.95" customHeight="1" x14ac:dyDescent="0.3">
      <c r="A135" s="16" t="s">
        <v>103</v>
      </c>
      <c r="B135" s="7">
        <v>0.16673532717170439</v>
      </c>
      <c r="C135" s="9">
        <v>0.18580094030581321</v>
      </c>
      <c r="D135" s="9">
        <v>0.17445436774008491</v>
      </c>
      <c r="E135" s="9">
        <v>0.16107443304869681</v>
      </c>
      <c r="F135" s="9">
        <v>0.14668594440406721</v>
      </c>
      <c r="G135" s="9">
        <v>0.1781047753895032</v>
      </c>
      <c r="H135" s="11">
        <v>0.15591893148287131</v>
      </c>
      <c r="I135" s="11">
        <v>0.16308809382318831</v>
      </c>
      <c r="J135" s="11">
        <v>0.17617013530917011</v>
      </c>
      <c r="K135" s="10">
        <v>0.14888922370907051</v>
      </c>
      <c r="L135" s="8">
        <v>0.20333740392251751</v>
      </c>
      <c r="M135" s="11">
        <v>0.17951007837597849</v>
      </c>
      <c r="N135" s="11">
        <v>0.13269175149653001</v>
      </c>
      <c r="O135" s="9">
        <v>0.17710468682872951</v>
      </c>
      <c r="P135" s="9">
        <v>0.15170072083036759</v>
      </c>
      <c r="Q135" s="11">
        <v>0.16805964516985619</v>
      </c>
      <c r="R135" s="11">
        <v>0.16267315166202559</v>
      </c>
      <c r="S135" s="9">
        <v>0.18056625262524831</v>
      </c>
      <c r="T135" s="9">
        <v>0.16395524965852409</v>
      </c>
      <c r="U135" s="9">
        <v>0.15158694945310891</v>
      </c>
      <c r="V135" s="9">
        <v>0.23767329707666141</v>
      </c>
      <c r="W135" s="11">
        <v>0.2081493223183247</v>
      </c>
      <c r="X135" s="11">
        <v>0.16905461292835561</v>
      </c>
      <c r="Y135" s="11">
        <v>0.1388178504403445</v>
      </c>
      <c r="Z135" s="11">
        <v>0.15470619824581111</v>
      </c>
      <c r="AA135" s="11">
        <v>0.1425509394361002</v>
      </c>
      <c r="AB135" s="11">
        <v>0.1891686891937821</v>
      </c>
      <c r="AC135" s="9">
        <v>0.1513187042991086</v>
      </c>
      <c r="AD135" s="8">
        <v>0.24097058627397261</v>
      </c>
      <c r="AE135" s="9">
        <v>0.16535365813027511</v>
      </c>
      <c r="AF135" s="9">
        <v>0.149993962965741</v>
      </c>
      <c r="AG135" s="11">
        <v>0.2031252143310654</v>
      </c>
      <c r="AH135" s="12">
        <v>0.1107199774546145</v>
      </c>
      <c r="AI135" s="11">
        <v>0.17169958938947291</v>
      </c>
      <c r="AJ135" s="11">
        <v>0.21072714277075</v>
      </c>
      <c r="AK135" s="9">
        <v>0.18304231785532599</v>
      </c>
      <c r="AL135" s="9">
        <v>0.161714109029547</v>
      </c>
      <c r="AM135" s="9">
        <v>0.2264066066915556</v>
      </c>
      <c r="AN135" s="9">
        <v>3.2559876436480839E-2</v>
      </c>
      <c r="AO135" s="9">
        <v>6.893866470701035E-2</v>
      </c>
    </row>
    <row r="136" spans="1:41" ht="19.95" customHeight="1" x14ac:dyDescent="0.3">
      <c r="A136" s="17" t="s">
        <v>104</v>
      </c>
      <c r="B136" s="7">
        <v>0.1419712473716013</v>
      </c>
      <c r="C136" s="9">
        <v>0.16735494259157169</v>
      </c>
      <c r="D136" s="8">
        <v>0.23812271380103839</v>
      </c>
      <c r="E136" s="9">
        <v>0.1418312373585334</v>
      </c>
      <c r="F136" s="9">
        <v>0.1089998066449592</v>
      </c>
      <c r="G136" s="9">
        <v>6.442627048201463E-2</v>
      </c>
      <c r="H136" s="11">
        <v>0.1294880490238704</v>
      </c>
      <c r="I136" s="11">
        <v>0.17162877894448161</v>
      </c>
      <c r="J136" s="11">
        <v>0.1255076146044401</v>
      </c>
      <c r="K136" s="10">
        <v>0.11629562808646481</v>
      </c>
      <c r="L136" s="8">
        <v>0.19592729062894659</v>
      </c>
      <c r="M136" s="11">
        <v>0.13772224843206721</v>
      </c>
      <c r="N136" s="11">
        <v>0.1532944516069501</v>
      </c>
      <c r="O136" s="9">
        <v>0.13166125940258139</v>
      </c>
      <c r="P136" s="9">
        <v>0.14984872765287521</v>
      </c>
      <c r="Q136" s="11">
        <v>0.1262956384393728</v>
      </c>
      <c r="R136" s="11">
        <v>0.15172094985950049</v>
      </c>
      <c r="S136" s="9">
        <v>0.15038100004043761</v>
      </c>
      <c r="T136" s="9">
        <v>0.13625943695301579</v>
      </c>
      <c r="U136" s="9">
        <v>0.170210428373823</v>
      </c>
      <c r="V136" s="9">
        <v>0.1166993789248733</v>
      </c>
      <c r="W136" s="11">
        <v>0.1080128444646818</v>
      </c>
      <c r="X136" s="11">
        <v>0.152425299224445</v>
      </c>
      <c r="Y136" s="11">
        <v>0.1264581943710622</v>
      </c>
      <c r="Z136" s="11">
        <v>0.16920612319047859</v>
      </c>
      <c r="AA136" s="11">
        <v>7.9986714788803481E-2</v>
      </c>
      <c r="AB136" s="11">
        <v>0.1082636429123307</v>
      </c>
      <c r="AC136" s="8">
        <v>0.1728944816971334</v>
      </c>
      <c r="AD136" s="9">
        <v>0.14754461792008799</v>
      </c>
      <c r="AE136" s="10">
        <v>8.1417257429452161E-2</v>
      </c>
      <c r="AF136" s="9">
        <v>0.1602358914651488</v>
      </c>
      <c r="AG136" s="11">
        <v>0.15732886252521941</v>
      </c>
      <c r="AH136" s="13">
        <v>0.17947612153603459</v>
      </c>
      <c r="AI136" s="12">
        <v>9.3690717030044016E-2</v>
      </c>
      <c r="AJ136" s="11">
        <v>0.13710722135321521</v>
      </c>
      <c r="AK136" s="9">
        <v>0.13176531762215291</v>
      </c>
      <c r="AL136" s="9">
        <v>0.14612861890406051</v>
      </c>
      <c r="AM136" s="9">
        <v>0.17705256153303511</v>
      </c>
      <c r="AN136" s="9">
        <v>0.14290592299964269</v>
      </c>
      <c r="AO136" s="9">
        <v>0.19817607782618349</v>
      </c>
    </row>
    <row r="137" spans="1:41" ht="19.95" customHeight="1" x14ac:dyDescent="0.3">
      <c r="A137" s="16" t="s">
        <v>105</v>
      </c>
      <c r="B137" s="7">
        <v>0.12879500792822221</v>
      </c>
      <c r="C137" s="9">
        <v>0.140478237552601</v>
      </c>
      <c r="D137" s="9">
        <v>0.15781308155508511</v>
      </c>
      <c r="E137" s="9">
        <v>8.6488353105888247E-2</v>
      </c>
      <c r="F137" s="9">
        <v>0.15280733892424031</v>
      </c>
      <c r="G137" s="9">
        <v>0.1092096616203783</v>
      </c>
      <c r="H137" s="11">
        <v>0.12542352497373299</v>
      </c>
      <c r="I137" s="11">
        <v>0.1091070100747069</v>
      </c>
      <c r="J137" s="11">
        <v>0.14671858620960671</v>
      </c>
      <c r="K137" s="9">
        <v>0.14044126167781881</v>
      </c>
      <c r="L137" s="9">
        <v>0.1038650193991537</v>
      </c>
      <c r="M137" s="11">
        <v>0.13188807525482321</v>
      </c>
      <c r="N137" s="11">
        <v>0.12055225862392881</v>
      </c>
      <c r="O137" s="8">
        <v>0.15970049580220999</v>
      </c>
      <c r="P137" s="10">
        <v>8.7708684398564024E-2</v>
      </c>
      <c r="Q137" s="11">
        <v>0.13823872351527011</v>
      </c>
      <c r="R137" s="11">
        <v>9.5357289716124727E-2</v>
      </c>
      <c r="S137" s="9">
        <v>0.1077956098961295</v>
      </c>
      <c r="T137" s="9">
        <v>0.11600218934783189</v>
      </c>
      <c r="U137" s="9">
        <v>0.20879401437232331</v>
      </c>
      <c r="V137" s="9">
        <v>0.16100691746995599</v>
      </c>
      <c r="W137" s="11">
        <v>0.18530312141950611</v>
      </c>
      <c r="X137" s="13">
        <v>0.16111825867581939</v>
      </c>
      <c r="Y137" s="11">
        <v>0.14335993168235911</v>
      </c>
      <c r="Z137" s="13">
        <v>0.18969096455473131</v>
      </c>
      <c r="AA137" s="13">
        <v>0.2376720979580757</v>
      </c>
      <c r="AB137" s="11">
        <v>0.1011680525566904</v>
      </c>
      <c r="AC137" s="9">
        <v>0.12177275156054029</v>
      </c>
      <c r="AD137" s="9">
        <v>0.13740505515209511</v>
      </c>
      <c r="AE137" s="9">
        <v>0.17394046314882219</v>
      </c>
      <c r="AF137" s="9">
        <v>0.1064917418893656</v>
      </c>
      <c r="AG137" s="11">
        <v>9.7849314822696501E-2</v>
      </c>
      <c r="AH137" s="11">
        <v>0.16878572597872571</v>
      </c>
      <c r="AI137" s="11">
        <v>0.12789160101666111</v>
      </c>
      <c r="AJ137" s="11">
        <v>0.1002354685360938</v>
      </c>
      <c r="AK137" s="9">
        <v>0.1219489093039916</v>
      </c>
      <c r="AL137" s="9">
        <v>0.14075485449477429</v>
      </c>
      <c r="AM137" s="9">
        <v>0.1357954783317763</v>
      </c>
      <c r="AN137" s="9">
        <v>0.1838533128645698</v>
      </c>
      <c r="AO137" s="9">
        <v>0.11927001750129031</v>
      </c>
    </row>
    <row r="138" spans="1:41" ht="19.95" customHeight="1" x14ac:dyDescent="0.3">
      <c r="A138" s="17" t="s">
        <v>106</v>
      </c>
      <c r="B138" s="7">
        <v>6.5863903190653827E-2</v>
      </c>
      <c r="C138" s="9">
        <v>2.9479688979253359E-2</v>
      </c>
      <c r="D138" s="9">
        <v>1.103116945364175E-2</v>
      </c>
      <c r="E138" s="9">
        <v>6.8080953288138568E-2</v>
      </c>
      <c r="F138" s="9">
        <v>7.0825394674870965E-2</v>
      </c>
      <c r="G138" s="8">
        <v>0.154557108171373</v>
      </c>
      <c r="H138" s="11">
        <v>9.4140445425618155E-2</v>
      </c>
      <c r="I138" s="11">
        <v>6.186324287500089E-2</v>
      </c>
      <c r="J138" s="11">
        <v>5.2130913805444809E-2</v>
      </c>
      <c r="K138" s="9">
        <v>5.6470088404448497E-2</v>
      </c>
      <c r="L138" s="9">
        <v>8.7603565808133263E-2</v>
      </c>
      <c r="M138" s="11">
        <v>6.8232637737001459E-2</v>
      </c>
      <c r="N138" s="11">
        <v>5.9551436318030462E-2</v>
      </c>
      <c r="O138" s="9">
        <v>5.1889836783241633E-2</v>
      </c>
      <c r="P138" s="9">
        <v>8.0504770928462588E-2</v>
      </c>
      <c r="Q138" s="12">
        <v>4.3679657718285907E-2</v>
      </c>
      <c r="R138" s="13">
        <v>9.5394331569136931E-2</v>
      </c>
      <c r="S138" s="9">
        <v>5.0557543815420228E-2</v>
      </c>
      <c r="T138" s="9">
        <v>7.8431009830949486E-2</v>
      </c>
      <c r="U138" s="9">
        <v>5.762378785377912E-2</v>
      </c>
      <c r="V138" s="9">
        <v>3.2891157414758343E-2</v>
      </c>
      <c r="W138" s="11">
        <v>3.7061752434544799E-2</v>
      </c>
      <c r="X138" s="12">
        <v>4.2918814275279979E-2</v>
      </c>
      <c r="Y138" s="11">
        <v>4.4119758171696111E-2</v>
      </c>
      <c r="Z138" s="11">
        <v>5.9571112194895519E-2</v>
      </c>
      <c r="AA138" s="11">
        <v>2.3416135885775461E-2</v>
      </c>
      <c r="AB138" s="11">
        <v>7.9563007090294513E-2</v>
      </c>
      <c r="AC138" s="9">
        <v>3.8265388812161773E-2</v>
      </c>
      <c r="AD138" s="9">
        <v>3.1337023938871118E-2</v>
      </c>
      <c r="AE138" s="9">
        <v>6.531813594040653E-2</v>
      </c>
      <c r="AF138" s="9">
        <v>0.1046868324409394</v>
      </c>
      <c r="AG138" s="11">
        <v>4.9671036357340423E-2</v>
      </c>
      <c r="AH138" s="11">
        <v>7.660397199358894E-2</v>
      </c>
      <c r="AI138" s="11">
        <v>6.4510217248768306E-2</v>
      </c>
      <c r="AJ138" s="11">
        <v>7.3249981406343215E-2</v>
      </c>
      <c r="AK138" s="9">
        <v>5.9173151301685108E-2</v>
      </c>
      <c r="AL138" s="9">
        <v>6.0254037351929988E-2</v>
      </c>
      <c r="AM138" s="9">
        <v>0.12939338099221259</v>
      </c>
      <c r="AN138" s="9">
        <v>0.18593408963254451</v>
      </c>
      <c r="AO138" s="9">
        <v>4.4664450461448367E-2</v>
      </c>
    </row>
    <row r="139" spans="1:41" ht="19.95" customHeight="1" x14ac:dyDescent="0.3">
      <c r="A139" s="16" t="s">
        <v>72</v>
      </c>
      <c r="B139" s="7">
        <v>5.819648387522381E-2</v>
      </c>
      <c r="C139" s="9">
        <v>3.6359378004405842E-2</v>
      </c>
      <c r="D139" s="9">
        <v>6.1611404658426863E-2</v>
      </c>
      <c r="E139" s="9">
        <v>3.8768369046236373E-2</v>
      </c>
      <c r="F139" s="9">
        <v>5.4852843454408537E-2</v>
      </c>
      <c r="G139" s="9">
        <v>4.0624750475584781E-2</v>
      </c>
      <c r="H139" s="11">
        <v>7.4739367680386803E-2</v>
      </c>
      <c r="I139" s="11">
        <v>6.9419793822817558E-2</v>
      </c>
      <c r="J139" s="12">
        <v>3.9207374595752423E-2</v>
      </c>
      <c r="K139" s="9">
        <v>5.5309845696776161E-2</v>
      </c>
      <c r="L139" s="9">
        <v>6.5241652368777742E-2</v>
      </c>
      <c r="M139" s="11">
        <v>5.6119813890463693E-2</v>
      </c>
      <c r="N139" s="11">
        <v>6.3730624669675537E-2</v>
      </c>
      <c r="O139" s="10">
        <v>2.7004330472575749E-2</v>
      </c>
      <c r="P139" s="8">
        <v>0.1009028684770493</v>
      </c>
      <c r="Q139" s="12">
        <v>3.0550388491784389E-2</v>
      </c>
      <c r="R139" s="13">
        <v>8.5749591330832695E-2</v>
      </c>
      <c r="S139" s="10">
        <v>1.155886243860533E-2</v>
      </c>
      <c r="T139" s="8">
        <v>6.8989562789174202E-2</v>
      </c>
      <c r="U139" s="9">
        <v>2.8714761095872818E-2</v>
      </c>
      <c r="V139" s="9">
        <v>8.7897057264550327E-2</v>
      </c>
      <c r="W139" s="11">
        <v>7.6629743543248433E-2</v>
      </c>
      <c r="X139" s="12">
        <v>3.3454873392822299E-2</v>
      </c>
      <c r="Y139" s="11">
        <v>4.8926876824507491E-2</v>
      </c>
      <c r="Z139" s="11">
        <v>2.722607162017945E-2</v>
      </c>
      <c r="AA139" s="11">
        <v>2.8287901067835061E-2</v>
      </c>
      <c r="AB139" s="13">
        <v>9.6589368373457732E-2</v>
      </c>
      <c r="AC139" s="8">
        <v>8.4047564681868484E-2</v>
      </c>
      <c r="AD139" s="9">
        <v>5.2864731285180253E-2</v>
      </c>
      <c r="AE139" s="10">
        <v>1.3044133055863849E-2</v>
      </c>
      <c r="AF139" s="9">
        <v>2.442918339520941E-2</v>
      </c>
      <c r="AG139" s="11">
        <v>8.1042533515938792E-2</v>
      </c>
      <c r="AH139" s="11">
        <v>4.4904649191405077E-2</v>
      </c>
      <c r="AI139" s="11">
        <v>6.5694563681237925E-2</v>
      </c>
      <c r="AJ139" s="11">
        <v>3.2910392968496772E-2</v>
      </c>
      <c r="AK139" s="9">
        <v>5.8286137568218183E-2</v>
      </c>
      <c r="AL139" s="9">
        <v>3.3211479136510368E-2</v>
      </c>
      <c r="AM139" s="9">
        <v>8.7878398022892865E-2</v>
      </c>
      <c r="AN139" s="9">
        <v>0.1197885067377021</v>
      </c>
      <c r="AO139" s="9">
        <v>8.9044655058032357E-2</v>
      </c>
    </row>
    <row r="142" spans="1:41" x14ac:dyDescent="0.3">
      <c r="A142" s="1" t="s">
        <v>24</v>
      </c>
    </row>
    <row r="143" spans="1:41" ht="100.05" customHeight="1" x14ac:dyDescent="0.3">
      <c r="A143" s="19" t="s">
        <v>231</v>
      </c>
      <c r="B143" s="33"/>
      <c r="C143" s="33" t="s">
        <v>107</v>
      </c>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row>
    <row r="144" spans="1:41" ht="22.05" customHeight="1" x14ac:dyDescent="0.3">
      <c r="A144" s="2"/>
      <c r="B144" s="2"/>
      <c r="C144" s="51" t="s">
        <v>1</v>
      </c>
      <c r="D144" s="52"/>
      <c r="E144" s="52"/>
      <c r="F144" s="52"/>
      <c r="G144" s="53"/>
      <c r="H144" s="51" t="s">
        <v>2</v>
      </c>
      <c r="I144" s="52"/>
      <c r="J144" s="53"/>
      <c r="K144" s="51" t="s">
        <v>26</v>
      </c>
      <c r="L144" s="53"/>
      <c r="M144" s="51" t="s">
        <v>27</v>
      </c>
      <c r="N144" s="53"/>
      <c r="O144" s="51" t="s">
        <v>28</v>
      </c>
      <c r="P144" s="53"/>
      <c r="Q144" s="51" t="s">
        <v>29</v>
      </c>
      <c r="R144" s="53"/>
      <c r="S144" s="51" t="s">
        <v>30</v>
      </c>
      <c r="T144" s="52"/>
      <c r="U144" s="52"/>
      <c r="V144" s="53"/>
      <c r="W144" s="51" t="s">
        <v>31</v>
      </c>
      <c r="X144" s="52"/>
      <c r="Y144" s="52"/>
      <c r="Z144" s="52"/>
      <c r="AA144" s="52"/>
      <c r="AB144" s="53"/>
      <c r="AC144" s="51" t="s">
        <v>32</v>
      </c>
      <c r="AD144" s="52"/>
      <c r="AE144" s="52"/>
      <c r="AF144" s="53"/>
      <c r="AG144" s="51" t="s">
        <v>33</v>
      </c>
      <c r="AH144" s="52"/>
      <c r="AI144" s="52"/>
      <c r="AJ144" s="53"/>
      <c r="AK144" s="51" t="s">
        <v>34</v>
      </c>
      <c r="AL144" s="52"/>
      <c r="AM144" s="52"/>
      <c r="AN144" s="52"/>
      <c r="AO144" s="53"/>
    </row>
    <row r="145" spans="1:41" ht="58.05" customHeight="1" x14ac:dyDescent="0.3">
      <c r="A145" s="3" t="s">
        <v>35</v>
      </c>
      <c r="B145" s="3" t="s">
        <v>0</v>
      </c>
      <c r="C145" s="3" t="s">
        <v>3</v>
      </c>
      <c r="D145" s="3" t="s">
        <v>4</v>
      </c>
      <c r="E145" s="3" t="s">
        <v>5</v>
      </c>
      <c r="F145" s="3" t="s">
        <v>6</v>
      </c>
      <c r="G145" s="3" t="s">
        <v>7</v>
      </c>
      <c r="H145" s="3" t="s">
        <v>8</v>
      </c>
      <c r="I145" s="3" t="s">
        <v>9</v>
      </c>
      <c r="J145" s="3" t="s">
        <v>10</v>
      </c>
      <c r="K145" s="3" t="s">
        <v>36</v>
      </c>
      <c r="L145" s="3" t="s">
        <v>37</v>
      </c>
      <c r="M145" s="3" t="s">
        <v>38</v>
      </c>
      <c r="N145" s="3" t="s">
        <v>39</v>
      </c>
      <c r="O145" s="3" t="s">
        <v>40</v>
      </c>
      <c r="P145" s="3" t="s">
        <v>41</v>
      </c>
      <c r="Q145" s="3" t="s">
        <v>42</v>
      </c>
      <c r="R145" s="3" t="s">
        <v>43</v>
      </c>
      <c r="S145" s="3" t="s">
        <v>44</v>
      </c>
      <c r="T145" s="3" t="s">
        <v>45</v>
      </c>
      <c r="U145" s="3" t="s">
        <v>46</v>
      </c>
      <c r="V145" s="3" t="s">
        <v>47</v>
      </c>
      <c r="W145" s="3" t="s">
        <v>48</v>
      </c>
      <c r="X145" s="3" t="s">
        <v>49</v>
      </c>
      <c r="Y145" s="3" t="s">
        <v>50</v>
      </c>
      <c r="Z145" s="3" t="s">
        <v>51</v>
      </c>
      <c r="AA145" s="3" t="s">
        <v>52</v>
      </c>
      <c r="AB145" s="3" t="s">
        <v>53</v>
      </c>
      <c r="AC145" s="3" t="s">
        <v>54</v>
      </c>
      <c r="AD145" s="3" t="s">
        <v>55</v>
      </c>
      <c r="AE145" s="3" t="s">
        <v>56</v>
      </c>
      <c r="AF145" s="3" t="s">
        <v>57</v>
      </c>
      <c r="AG145" s="3" t="s">
        <v>58</v>
      </c>
      <c r="AH145" s="3" t="s">
        <v>59</v>
      </c>
      <c r="AI145" s="3" t="s">
        <v>60</v>
      </c>
      <c r="AJ145" s="3" t="s">
        <v>61</v>
      </c>
      <c r="AK145" s="3" t="s">
        <v>62</v>
      </c>
      <c r="AL145" s="3" t="s">
        <v>63</v>
      </c>
      <c r="AM145" s="3" t="s">
        <v>64</v>
      </c>
      <c r="AN145" s="3" t="s">
        <v>65</v>
      </c>
      <c r="AO145" s="3" t="s">
        <v>47</v>
      </c>
    </row>
    <row r="146" spans="1:41" ht="19.95" customHeight="1" x14ac:dyDescent="0.3">
      <c r="A146" s="15" t="s">
        <v>11</v>
      </c>
      <c r="B146" s="4">
        <v>652.44231379032135</v>
      </c>
      <c r="C146" s="5">
        <v>136.46398252248761</v>
      </c>
      <c r="D146" s="5">
        <v>85.906967580318451</v>
      </c>
      <c r="E146" s="5">
        <v>133.21716374158859</v>
      </c>
      <c r="F146" s="5">
        <v>188.9234735369682</v>
      </c>
      <c r="G146" s="5">
        <v>59.748059093952179</v>
      </c>
      <c r="H146" s="6">
        <v>170.1435698270798</v>
      </c>
      <c r="I146" s="6">
        <v>200.96781188249591</v>
      </c>
      <c r="J146" s="6">
        <v>281.3309320807457</v>
      </c>
      <c r="K146" s="5">
        <v>451.0669116973877</v>
      </c>
      <c r="L146" s="5">
        <v>200.0228453874588</v>
      </c>
      <c r="M146" s="6">
        <v>500.92885994911188</v>
      </c>
      <c r="N146" s="6">
        <v>151.51345384120941</v>
      </c>
      <c r="O146" s="5">
        <v>383.53422182798391</v>
      </c>
      <c r="P146" s="5">
        <v>256.57540643215179</v>
      </c>
      <c r="Q146" s="6">
        <v>365.39655143022537</v>
      </c>
      <c r="R146" s="6">
        <v>216.0897265076637</v>
      </c>
      <c r="S146" s="5">
        <v>234.089863717556</v>
      </c>
      <c r="T146" s="5">
        <v>281.44427418708801</v>
      </c>
      <c r="U146" s="5">
        <v>70.346989810466766</v>
      </c>
      <c r="V146" s="5">
        <v>28.93777322769165</v>
      </c>
      <c r="W146" s="6">
        <v>75.632391154766083</v>
      </c>
      <c r="X146" s="6">
        <v>275.78057593107218</v>
      </c>
      <c r="Y146" s="6">
        <v>194.72426110506061</v>
      </c>
      <c r="Z146" s="6">
        <v>105.1959233880043</v>
      </c>
      <c r="AA146" s="6">
        <v>50.932008624076843</v>
      </c>
      <c r="AB146" s="6">
        <v>243.80845099687579</v>
      </c>
      <c r="AC146" s="5">
        <v>163.50253701210019</v>
      </c>
      <c r="AD146" s="5">
        <v>170.39411115646359</v>
      </c>
      <c r="AE146" s="5">
        <v>145.21194219589231</v>
      </c>
      <c r="AF146" s="5">
        <v>106.81011205911641</v>
      </c>
      <c r="AG146" s="6">
        <v>149.6405907869339</v>
      </c>
      <c r="AH146" s="6">
        <v>200.79382741451261</v>
      </c>
      <c r="AI146" s="6">
        <v>202.68671119213101</v>
      </c>
      <c r="AJ146" s="6">
        <v>99.321184396743774</v>
      </c>
      <c r="AK146" s="5">
        <v>407.50734686851501</v>
      </c>
      <c r="AL146" s="5">
        <v>168.6951661705971</v>
      </c>
      <c r="AM146" s="5">
        <v>21.501428008079529</v>
      </c>
      <c r="AN146" s="5">
        <v>17.820672214031219</v>
      </c>
      <c r="AO146" s="5">
        <v>36.917700529098511</v>
      </c>
    </row>
    <row r="147" spans="1:41" ht="19.95" customHeight="1" x14ac:dyDescent="0.3">
      <c r="A147" s="14" t="s">
        <v>12</v>
      </c>
      <c r="B147" s="4">
        <v>667</v>
      </c>
      <c r="C147" s="5">
        <v>154</v>
      </c>
      <c r="D147" s="5">
        <v>86</v>
      </c>
      <c r="E147" s="5">
        <v>135</v>
      </c>
      <c r="F147" s="5">
        <v>186</v>
      </c>
      <c r="G147" s="5">
        <v>61</v>
      </c>
      <c r="H147" s="6">
        <v>125</v>
      </c>
      <c r="I147" s="6">
        <v>222</v>
      </c>
      <c r="J147" s="6">
        <v>320</v>
      </c>
      <c r="K147" s="5">
        <v>467</v>
      </c>
      <c r="L147" s="5">
        <v>199</v>
      </c>
      <c r="M147" s="6">
        <v>500</v>
      </c>
      <c r="N147" s="6">
        <v>167</v>
      </c>
      <c r="O147" s="5">
        <v>391</v>
      </c>
      <c r="P147" s="5">
        <v>265</v>
      </c>
      <c r="Q147" s="6">
        <v>395</v>
      </c>
      <c r="R147" s="6">
        <v>212</v>
      </c>
      <c r="S147" s="5">
        <v>242</v>
      </c>
      <c r="T147" s="5">
        <v>288</v>
      </c>
      <c r="U147" s="5">
        <v>75</v>
      </c>
      <c r="V147" s="5">
        <v>30</v>
      </c>
      <c r="W147" s="6">
        <v>76</v>
      </c>
      <c r="X147" s="6">
        <v>292</v>
      </c>
      <c r="Y147" s="6">
        <v>197</v>
      </c>
      <c r="Z147" s="6">
        <v>102</v>
      </c>
      <c r="AA147" s="6">
        <v>55</v>
      </c>
      <c r="AB147" s="6">
        <v>247</v>
      </c>
      <c r="AC147" s="5">
        <v>155</v>
      </c>
      <c r="AD147" s="5">
        <v>181</v>
      </c>
      <c r="AE147" s="5">
        <v>148</v>
      </c>
      <c r="AF147" s="5">
        <v>116</v>
      </c>
      <c r="AG147" s="6">
        <v>92</v>
      </c>
      <c r="AH147" s="6">
        <v>236</v>
      </c>
      <c r="AI147" s="6">
        <v>234</v>
      </c>
      <c r="AJ147" s="6">
        <v>105</v>
      </c>
      <c r="AK147" s="5">
        <v>414</v>
      </c>
      <c r="AL147" s="5">
        <v>189</v>
      </c>
      <c r="AM147" s="5">
        <v>15</v>
      </c>
      <c r="AN147" s="5">
        <v>16</v>
      </c>
      <c r="AO147" s="5">
        <v>33</v>
      </c>
    </row>
    <row r="148" spans="1:41" ht="19.95" customHeight="1" x14ac:dyDescent="0.3">
      <c r="A148" s="17" t="s">
        <v>96</v>
      </c>
      <c r="B148" s="7">
        <v>0.4710061079063011</v>
      </c>
      <c r="C148" s="9">
        <v>0.51108092589445298</v>
      </c>
      <c r="D148" s="9">
        <v>0.51483994171510428</v>
      </c>
      <c r="E148" s="8">
        <v>0.63867915324565494</v>
      </c>
      <c r="F148" s="10">
        <v>0.40177973155594521</v>
      </c>
      <c r="G148" s="10">
        <v>0.29090240076982449</v>
      </c>
      <c r="H148" s="12">
        <v>0.37846367702211692</v>
      </c>
      <c r="I148" s="11">
        <v>0.45969713649510452</v>
      </c>
      <c r="J148" s="13">
        <v>0.53505252703624351</v>
      </c>
      <c r="K148" s="9">
        <v>0.46450293549421329</v>
      </c>
      <c r="L148" s="9">
        <v>0.48885621077234231</v>
      </c>
      <c r="M148" s="11">
        <v>0.45505855039943183</v>
      </c>
      <c r="N148" s="11">
        <v>0.52373140456055867</v>
      </c>
      <c r="O148" s="9">
        <v>0.4795253463271672</v>
      </c>
      <c r="P148" s="9">
        <v>0.46408353058325708</v>
      </c>
      <c r="Q148" s="11">
        <v>0.48590185574677919</v>
      </c>
      <c r="R148" s="11">
        <v>0.45539263075534209</v>
      </c>
      <c r="S148" s="9">
        <v>0.48431305424975812</v>
      </c>
      <c r="T148" s="9">
        <v>0.4759825126050452</v>
      </c>
      <c r="U148" s="9">
        <v>0.45937273846138721</v>
      </c>
      <c r="V148" s="9">
        <v>0.44453921067227198</v>
      </c>
      <c r="W148" s="11">
        <v>0.43412281104872957</v>
      </c>
      <c r="X148" s="13">
        <v>0.52155276144317952</v>
      </c>
      <c r="Y148" s="11">
        <v>0.52626113094793625</v>
      </c>
      <c r="Z148" s="11">
        <v>0.4077952662977215</v>
      </c>
      <c r="AA148" s="11">
        <v>0.41656044768590322</v>
      </c>
      <c r="AB148" s="11">
        <v>0.43846756103188239</v>
      </c>
      <c r="AC148" s="9">
        <v>0.43037527617575011</v>
      </c>
      <c r="AD148" s="9">
        <v>0.45445161354524138</v>
      </c>
      <c r="AE148" s="9">
        <v>0.51743774121374597</v>
      </c>
      <c r="AF148" s="9">
        <v>0.4472062703109792</v>
      </c>
      <c r="AG148" s="12">
        <v>0.37797809235549018</v>
      </c>
      <c r="AH148" s="11">
        <v>0.50887108563871719</v>
      </c>
      <c r="AI148" s="11">
        <v>0.49187609857173042</v>
      </c>
      <c r="AJ148" s="11">
        <v>0.49202522527784548</v>
      </c>
      <c r="AK148" s="10">
        <v>0.43900653088092861</v>
      </c>
      <c r="AL148" s="8">
        <v>0.57367256137561462</v>
      </c>
      <c r="AM148" s="9">
        <v>0.45009869901349109</v>
      </c>
      <c r="AN148" s="9">
        <v>0.26337718677203947</v>
      </c>
      <c r="AO148" s="9">
        <v>0.46749436153698348</v>
      </c>
    </row>
    <row r="149" spans="1:41" ht="19.95" customHeight="1" x14ac:dyDescent="0.3">
      <c r="A149" s="16" t="s">
        <v>97</v>
      </c>
      <c r="B149" s="7">
        <v>0.37756335133312369</v>
      </c>
      <c r="C149" s="9">
        <v>0.44546559260006668</v>
      </c>
      <c r="D149" s="9">
        <v>0.32695824920390493</v>
      </c>
      <c r="E149" s="9">
        <v>0.41332332959792351</v>
      </c>
      <c r="F149" s="9">
        <v>0.33883805770758252</v>
      </c>
      <c r="G149" s="9">
        <v>0.37257957289770782</v>
      </c>
      <c r="H149" s="12">
        <v>0.29841243497450631</v>
      </c>
      <c r="I149" s="11">
        <v>0.41450798407808398</v>
      </c>
      <c r="J149" s="11">
        <v>0.39904103747340369</v>
      </c>
      <c r="K149" s="9">
        <v>0.37797075801451019</v>
      </c>
      <c r="L149" s="9">
        <v>0.37919770549090032</v>
      </c>
      <c r="M149" s="11">
        <v>0.36797273268856578</v>
      </c>
      <c r="N149" s="11">
        <v>0.40927154319349818</v>
      </c>
      <c r="O149" s="9">
        <v>0.38682217769037569</v>
      </c>
      <c r="P149" s="9">
        <v>0.36688895256134157</v>
      </c>
      <c r="Q149" s="11">
        <v>0.38781158471439953</v>
      </c>
      <c r="R149" s="11">
        <v>0.37412277641207459</v>
      </c>
      <c r="S149" s="9">
        <v>0.37705759060224397</v>
      </c>
      <c r="T149" s="9">
        <v>0.38889738816811298</v>
      </c>
      <c r="U149" s="9">
        <v>0.39996735948961287</v>
      </c>
      <c r="V149" s="9">
        <v>0.2287649178177785</v>
      </c>
      <c r="W149" s="11">
        <v>0.38896927608368442</v>
      </c>
      <c r="X149" s="11">
        <v>0.42875899335638717</v>
      </c>
      <c r="Y149" s="11">
        <v>0.42776602190417429</v>
      </c>
      <c r="Z149" s="11">
        <v>0.34020909017061268</v>
      </c>
      <c r="AA149" s="11">
        <v>0.40167760855794848</v>
      </c>
      <c r="AB149" s="11">
        <v>0.34196121789039269</v>
      </c>
      <c r="AC149" s="9">
        <v>0.36356477206236071</v>
      </c>
      <c r="AD149" s="9">
        <v>0.35711973375918149</v>
      </c>
      <c r="AE149" s="9">
        <v>0.37254331378478178</v>
      </c>
      <c r="AF149" s="9">
        <v>0.37789809277284531</v>
      </c>
      <c r="AG149" s="11">
        <v>0.30228470098435067</v>
      </c>
      <c r="AH149" s="11">
        <v>0.38137862439907422</v>
      </c>
      <c r="AI149" s="11">
        <v>0.39554995964330419</v>
      </c>
      <c r="AJ149" s="11">
        <v>0.44656184332676979</v>
      </c>
      <c r="AK149" s="9">
        <v>0.36324676987629662</v>
      </c>
      <c r="AL149" s="9">
        <v>0.39216984825891371</v>
      </c>
      <c r="AM149" s="9">
        <v>0.38951972442017702</v>
      </c>
      <c r="AN149" s="9">
        <v>0.45257414739633173</v>
      </c>
      <c r="AO149" s="9">
        <v>0.42567698706477342</v>
      </c>
    </row>
    <row r="150" spans="1:41" ht="19.95" customHeight="1" x14ac:dyDescent="0.3">
      <c r="A150" s="17" t="s">
        <v>98</v>
      </c>
      <c r="B150" s="7">
        <v>0.3145540278343309</v>
      </c>
      <c r="C150" s="8">
        <v>0.43234852449358657</v>
      </c>
      <c r="D150" s="9">
        <v>0.30077910183586559</v>
      </c>
      <c r="E150" s="9">
        <v>0.37776292599329703</v>
      </c>
      <c r="F150" s="9">
        <v>0.28017036057215799</v>
      </c>
      <c r="G150" s="10">
        <v>0.17409863848463261</v>
      </c>
      <c r="H150" s="11">
        <v>0.24582747251682199</v>
      </c>
      <c r="I150" s="12">
        <v>0.26397153505524629</v>
      </c>
      <c r="J150" s="13">
        <v>0.39225196952650232</v>
      </c>
      <c r="K150" s="9">
        <v>0.3060837348189378</v>
      </c>
      <c r="L150" s="9">
        <v>0.32902019723676518</v>
      </c>
      <c r="M150" s="11">
        <v>0.31186646420617259</v>
      </c>
      <c r="N150" s="11">
        <v>0.32343956340996982</v>
      </c>
      <c r="O150" s="9">
        <v>0.32438572225712481</v>
      </c>
      <c r="P150" s="9">
        <v>0.3069140141961868</v>
      </c>
      <c r="Q150" s="13">
        <v>0.36587809200864979</v>
      </c>
      <c r="R150" s="12">
        <v>0.25348228454994037</v>
      </c>
      <c r="S150" s="9">
        <v>0.34889276142116221</v>
      </c>
      <c r="T150" s="9">
        <v>0.27760738034918842</v>
      </c>
      <c r="U150" s="9">
        <v>0.38864416654251038</v>
      </c>
      <c r="V150" s="9">
        <v>0.27163375959714797</v>
      </c>
      <c r="W150" s="11">
        <v>0.31351461272395609</v>
      </c>
      <c r="X150" s="11">
        <v>0.30733037858898199</v>
      </c>
      <c r="Y150" s="11">
        <v>0.287646512327353</v>
      </c>
      <c r="Z150" s="11">
        <v>0.2766995044949222</v>
      </c>
      <c r="AA150" s="11">
        <v>0.23104329023575279</v>
      </c>
      <c r="AB150" s="11">
        <v>0.32362534924516673</v>
      </c>
      <c r="AC150" s="9">
        <v>0.31249506610613942</v>
      </c>
      <c r="AD150" s="10">
        <v>0.25112062178994282</v>
      </c>
      <c r="AE150" s="9">
        <v>0.33250787689412048</v>
      </c>
      <c r="AF150" s="9">
        <v>0.38608111273139978</v>
      </c>
      <c r="AG150" s="11">
        <v>0.29398681122349951</v>
      </c>
      <c r="AH150" s="11">
        <v>0.3011036729358596</v>
      </c>
      <c r="AI150" s="11">
        <v>0.32861731736014599</v>
      </c>
      <c r="AJ150" s="11">
        <v>0.34403411106017112</v>
      </c>
      <c r="AK150" s="9">
        <v>0.3098121855961038</v>
      </c>
      <c r="AL150" s="9">
        <v>0.36799614495366251</v>
      </c>
      <c r="AM150" s="9">
        <v>0.17367469738139699</v>
      </c>
      <c r="AN150" s="9">
        <v>0.1953139224605667</v>
      </c>
      <c r="AO150" s="9">
        <v>0.26230143256577898</v>
      </c>
    </row>
    <row r="151" spans="1:41" ht="19.95" customHeight="1" x14ac:dyDescent="0.3">
      <c r="A151" s="16" t="s">
        <v>103</v>
      </c>
      <c r="B151" s="7">
        <v>0.21078769158393881</v>
      </c>
      <c r="C151" s="8">
        <v>0.29230631393968992</v>
      </c>
      <c r="D151" s="9">
        <v>0.17719714012689269</v>
      </c>
      <c r="E151" s="9">
        <v>0.20155411561203929</v>
      </c>
      <c r="F151" s="9">
        <v>0.17154565016169659</v>
      </c>
      <c r="G151" s="9">
        <v>0.27238479285660128</v>
      </c>
      <c r="H151" s="11">
        <v>0.21019273096972629</v>
      </c>
      <c r="I151" s="11">
        <v>0.19672160420778251</v>
      </c>
      <c r="J151" s="11">
        <v>0.2211955749364255</v>
      </c>
      <c r="K151" s="9">
        <v>0.21901186369394679</v>
      </c>
      <c r="L151" s="9">
        <v>0.1936668991933892</v>
      </c>
      <c r="M151" s="11">
        <v>0.21213259311946939</v>
      </c>
      <c r="N151" s="11">
        <v>0.2063412218094248</v>
      </c>
      <c r="O151" s="9">
        <v>0.19690044050620539</v>
      </c>
      <c r="P151" s="9">
        <v>0.2244432726732026</v>
      </c>
      <c r="Q151" s="11">
        <v>0.21934589888521841</v>
      </c>
      <c r="R151" s="11">
        <v>0.19843230251654739</v>
      </c>
      <c r="S151" s="9">
        <v>0.22877414732985879</v>
      </c>
      <c r="T151" s="9">
        <v>0.21629597308503171</v>
      </c>
      <c r="U151" s="9">
        <v>0.1477607093809693</v>
      </c>
      <c r="V151" s="9">
        <v>0.26511582382618959</v>
      </c>
      <c r="W151" s="11">
        <v>0.1537590353298518</v>
      </c>
      <c r="X151" s="11">
        <v>0.25021464354375222</v>
      </c>
      <c r="Y151" s="11">
        <v>0.21287330902966919</v>
      </c>
      <c r="Z151" s="11">
        <v>0.20578123217908939</v>
      </c>
      <c r="AA151" s="13">
        <v>0.31940310613733819</v>
      </c>
      <c r="AB151" s="11">
        <v>0.1956558435575276</v>
      </c>
      <c r="AC151" s="9">
        <v>0.22670096457921171</v>
      </c>
      <c r="AD151" s="9">
        <v>0.2090016591680173</v>
      </c>
      <c r="AE151" s="9">
        <v>0.21357491974188619</v>
      </c>
      <c r="AF151" s="9">
        <v>0.19242269384875429</v>
      </c>
      <c r="AG151" s="11">
        <v>0.14834851289631301</v>
      </c>
      <c r="AH151" s="11">
        <v>0.2214366671679053</v>
      </c>
      <c r="AI151" s="11">
        <v>0.24375226041616041</v>
      </c>
      <c r="AJ151" s="11">
        <v>0.2160605543898968</v>
      </c>
      <c r="AK151" s="9">
        <v>0.20370906844756689</v>
      </c>
      <c r="AL151" s="9">
        <v>0.23378711437647601</v>
      </c>
      <c r="AM151" s="9">
        <v>0.21717523119009141</v>
      </c>
      <c r="AN151" s="9">
        <v>0.22244940516624409</v>
      </c>
      <c r="AO151" s="9">
        <v>0.1744782439473509</v>
      </c>
    </row>
    <row r="152" spans="1:41" ht="19.95" customHeight="1" x14ac:dyDescent="0.3">
      <c r="A152" s="17" t="s">
        <v>100</v>
      </c>
      <c r="B152" s="7">
        <v>0.1967232193056897</v>
      </c>
      <c r="C152" s="9">
        <v>0.20323623893540871</v>
      </c>
      <c r="D152" s="8">
        <v>0.26648505034051512</v>
      </c>
      <c r="E152" s="9">
        <v>0.2061758723510605</v>
      </c>
      <c r="F152" s="9">
        <v>0.18046149870032449</v>
      </c>
      <c r="G152" s="9">
        <v>0.13850763075918371</v>
      </c>
      <c r="H152" s="11">
        <v>0.21365542613329669</v>
      </c>
      <c r="I152" s="11">
        <v>0.16209466021246891</v>
      </c>
      <c r="J152" s="11">
        <v>0.21121973984378051</v>
      </c>
      <c r="K152" s="9">
        <v>0.19920721770007799</v>
      </c>
      <c r="L152" s="9">
        <v>0.18568984521172871</v>
      </c>
      <c r="M152" s="11">
        <v>0.18281848686591659</v>
      </c>
      <c r="N152" s="11">
        <v>0.24269459407385219</v>
      </c>
      <c r="O152" s="9">
        <v>0.20670848407894429</v>
      </c>
      <c r="P152" s="9">
        <v>0.18598126278626209</v>
      </c>
      <c r="Q152" s="11">
        <v>0.2221725655709639</v>
      </c>
      <c r="R152" s="11">
        <v>0.17733541825784471</v>
      </c>
      <c r="S152" s="9">
        <v>0.23465627111490009</v>
      </c>
      <c r="T152" s="9">
        <v>0.17658212889368829</v>
      </c>
      <c r="U152" s="9">
        <v>0.24435443794671219</v>
      </c>
      <c r="V152" s="10">
        <v>2.394110235536959E-2</v>
      </c>
      <c r="W152" s="11">
        <v>0.25015771226899131</v>
      </c>
      <c r="X152" s="11">
        <v>0.20098065792662109</v>
      </c>
      <c r="Y152" s="11">
        <v>0.23712381363682369</v>
      </c>
      <c r="Z152" s="11">
        <v>0.18551781283041049</v>
      </c>
      <c r="AA152" s="11">
        <v>0.24842013838522209</v>
      </c>
      <c r="AB152" s="11">
        <v>0.17064091898502501</v>
      </c>
      <c r="AC152" s="9">
        <v>0.20679994525061121</v>
      </c>
      <c r="AD152" s="9">
        <v>0.18893211177199651</v>
      </c>
      <c r="AE152" s="9">
        <v>0.1858561563817131</v>
      </c>
      <c r="AF152" s="9">
        <v>0.23525741443098011</v>
      </c>
      <c r="AG152" s="11">
        <v>0.2190803565879921</v>
      </c>
      <c r="AH152" s="11">
        <v>0.17746288487974229</v>
      </c>
      <c r="AI152" s="11">
        <v>0.1720174737317004</v>
      </c>
      <c r="AJ152" s="11">
        <v>0.25239459885041321</v>
      </c>
      <c r="AK152" s="9">
        <v>0.18923820096281399</v>
      </c>
      <c r="AL152" s="9">
        <v>0.21704397291829211</v>
      </c>
      <c r="AM152" s="9">
        <v>6.1651581806923261E-2</v>
      </c>
      <c r="AN152" s="9">
        <v>0.26027732366255568</v>
      </c>
      <c r="AO152" s="9">
        <v>0.2344786392482775</v>
      </c>
    </row>
    <row r="153" spans="1:41" ht="19.95" customHeight="1" x14ac:dyDescent="0.3">
      <c r="A153" s="16" t="s">
        <v>99</v>
      </c>
      <c r="B153" s="7">
        <v>0.1916338355065193</v>
      </c>
      <c r="C153" s="9">
        <v>0.1459312449056818</v>
      </c>
      <c r="D153" s="9">
        <v>0.23587927310025739</v>
      </c>
      <c r="E153" s="9">
        <v>0.1893800417228958</v>
      </c>
      <c r="F153" s="9">
        <v>0.1792180785017059</v>
      </c>
      <c r="G153" s="8">
        <v>0.32937562561284228</v>
      </c>
      <c r="H153" s="12">
        <v>0.1294252483793491</v>
      </c>
      <c r="I153" s="11">
        <v>0.19942551144339801</v>
      </c>
      <c r="J153" s="11">
        <v>0.22369044214085571</v>
      </c>
      <c r="K153" s="9">
        <v>0.21027104241487901</v>
      </c>
      <c r="L153" s="9">
        <v>0.15090132958787469</v>
      </c>
      <c r="M153" s="11">
        <v>0.17574438334288711</v>
      </c>
      <c r="N153" s="11">
        <v>0.2441670261622218</v>
      </c>
      <c r="O153" s="9">
        <v>0.20975772859366359</v>
      </c>
      <c r="P153" s="9">
        <v>0.16501651543533541</v>
      </c>
      <c r="Q153" s="11">
        <v>0.2234092936924377</v>
      </c>
      <c r="R153" s="11">
        <v>0.16183193649248109</v>
      </c>
      <c r="S153" s="9">
        <v>0.2323738175052808</v>
      </c>
      <c r="T153" s="10">
        <v>0.1437588416855255</v>
      </c>
      <c r="U153" s="9">
        <v>0.2127354966007152</v>
      </c>
      <c r="V153" s="9">
        <v>0.31795102218832733</v>
      </c>
      <c r="W153" s="11">
        <v>0.24593945713634069</v>
      </c>
      <c r="X153" s="11">
        <v>0.1916363422113681</v>
      </c>
      <c r="Y153" s="11">
        <v>0.22307012130154311</v>
      </c>
      <c r="Z153" s="13">
        <v>0.28397024409720473</v>
      </c>
      <c r="AA153" s="11">
        <v>0.1929670404696768</v>
      </c>
      <c r="AB153" s="11">
        <v>0.16188033393955811</v>
      </c>
      <c r="AC153" s="10">
        <v>0.12913768094021549</v>
      </c>
      <c r="AD153" s="9">
        <v>0.20140196487653381</v>
      </c>
      <c r="AE153" s="9">
        <v>0.21523672270832131</v>
      </c>
      <c r="AF153" s="9">
        <v>0.21173099306818349</v>
      </c>
      <c r="AG153" s="11">
        <v>0.2064830164313384</v>
      </c>
      <c r="AH153" s="11">
        <v>0.2029465747140026</v>
      </c>
      <c r="AI153" s="11">
        <v>0.15388757920014451</v>
      </c>
      <c r="AJ153" s="11">
        <v>0.22342057022404321</v>
      </c>
      <c r="AK153" s="9">
        <v>0.1796716720296862</v>
      </c>
      <c r="AL153" s="9">
        <v>0.22650805053699069</v>
      </c>
      <c r="AM153" s="9">
        <v>0</v>
      </c>
      <c r="AN153" s="9">
        <v>0.31602141146856533</v>
      </c>
      <c r="AO153" s="9">
        <v>0.2158847744361958</v>
      </c>
    </row>
    <row r="154" spans="1:41" ht="19.95" customHeight="1" x14ac:dyDescent="0.3">
      <c r="A154" s="17" t="s">
        <v>101</v>
      </c>
      <c r="B154" s="7">
        <v>0.1745635772641104</v>
      </c>
      <c r="C154" s="9">
        <v>0.1851312729158151</v>
      </c>
      <c r="D154" s="9">
        <v>0.21155238862437889</v>
      </c>
      <c r="E154" s="10">
        <v>0.13106289620273379</v>
      </c>
      <c r="F154" s="9">
        <v>0.223712052342663</v>
      </c>
      <c r="G154" s="9">
        <v>9.5541935218464394E-2</v>
      </c>
      <c r="H154" s="11">
        <v>0.18566795560331989</v>
      </c>
      <c r="I154" s="11">
        <v>0.19194052292481389</v>
      </c>
      <c r="J154" s="11">
        <v>0.15543469840897031</v>
      </c>
      <c r="K154" s="9">
        <v>0.17803907126953561</v>
      </c>
      <c r="L154" s="9">
        <v>0.16790647163144951</v>
      </c>
      <c r="M154" s="11">
        <v>0.17060474033804771</v>
      </c>
      <c r="N154" s="11">
        <v>0.18765215532646079</v>
      </c>
      <c r="O154" s="9">
        <v>0.16796337708515119</v>
      </c>
      <c r="P154" s="9">
        <v>0.1928203556830009</v>
      </c>
      <c r="Q154" s="11">
        <v>0.16839494599721649</v>
      </c>
      <c r="R154" s="11">
        <v>0.192109138158646</v>
      </c>
      <c r="S154" s="9">
        <v>0.1580770125595457</v>
      </c>
      <c r="T154" s="9">
        <v>0.18306704710388411</v>
      </c>
      <c r="U154" s="9">
        <v>0.19188824989100001</v>
      </c>
      <c r="V154" s="9">
        <v>0.17542065579579941</v>
      </c>
      <c r="W154" s="11">
        <v>0.1593228832627184</v>
      </c>
      <c r="X154" s="11">
        <v>0.18929664909120819</v>
      </c>
      <c r="Y154" s="11">
        <v>0.22224463738128869</v>
      </c>
      <c r="Z154" s="11">
        <v>0.17003355558211311</v>
      </c>
      <c r="AA154" s="13">
        <v>0.36728526740476219</v>
      </c>
      <c r="AB154" s="11">
        <v>0.15753366040048761</v>
      </c>
      <c r="AC154" s="9">
        <v>0.21526511453913791</v>
      </c>
      <c r="AD154" s="9">
        <v>0.14868932754908751</v>
      </c>
      <c r="AE154" s="9">
        <v>0.21629310721749109</v>
      </c>
      <c r="AF154" s="9">
        <v>0.1343939477200268</v>
      </c>
      <c r="AG154" s="11">
        <v>0.19464149396398561</v>
      </c>
      <c r="AH154" s="11">
        <v>0.16512401759538789</v>
      </c>
      <c r="AI154" s="11">
        <v>0.16423046413953379</v>
      </c>
      <c r="AJ154" s="11">
        <v>0.18448410650297861</v>
      </c>
      <c r="AK154" s="9">
        <v>0.17150101863305889</v>
      </c>
      <c r="AL154" s="9">
        <v>0.17627517309258181</v>
      </c>
      <c r="AM154" s="9">
        <v>0.20078360099151371</v>
      </c>
      <c r="AN154" s="9">
        <v>7.1956494852903272E-2</v>
      </c>
      <c r="AO154" s="9">
        <v>0.23480666926975871</v>
      </c>
    </row>
    <row r="155" spans="1:41" ht="19.95" customHeight="1" x14ac:dyDescent="0.3">
      <c r="A155" s="16" t="s">
        <v>108</v>
      </c>
      <c r="B155" s="7">
        <v>0.15574380091149551</v>
      </c>
      <c r="C155" s="9">
        <v>0.13310299319007191</v>
      </c>
      <c r="D155" s="9">
        <v>0.1624015031346957</v>
      </c>
      <c r="E155" s="9">
        <v>0.1684477043012057</v>
      </c>
      <c r="F155" s="9">
        <v>0.12921168722628329</v>
      </c>
      <c r="G155" s="8">
        <v>0.25753534101872222</v>
      </c>
      <c r="H155" s="11">
        <v>0.1624241606625963</v>
      </c>
      <c r="I155" s="11">
        <v>0.13467922745034541</v>
      </c>
      <c r="J155" s="11">
        <v>0.16675105474611909</v>
      </c>
      <c r="K155" s="9">
        <v>0.15728796397898789</v>
      </c>
      <c r="L155" s="9">
        <v>0.1533147356574201</v>
      </c>
      <c r="M155" s="11">
        <v>0.1563282920475568</v>
      </c>
      <c r="N155" s="11">
        <v>0.1538113753016592</v>
      </c>
      <c r="O155" s="9">
        <v>0.15049364755233521</v>
      </c>
      <c r="P155" s="9">
        <v>0.161895080364443</v>
      </c>
      <c r="Q155" s="11">
        <v>0.16836134523360399</v>
      </c>
      <c r="R155" s="11">
        <v>0.16349033074031999</v>
      </c>
      <c r="S155" s="9">
        <v>0.15465354093591169</v>
      </c>
      <c r="T155" s="9">
        <v>0.1668948629636878</v>
      </c>
      <c r="U155" s="9">
        <v>0.12338735688074109</v>
      </c>
      <c r="V155" s="9">
        <v>0.2216348936967609</v>
      </c>
      <c r="W155" s="11">
        <v>0.20707702386699189</v>
      </c>
      <c r="X155" s="13">
        <v>0.20960886827564859</v>
      </c>
      <c r="Y155" s="11">
        <v>0.19873344438130711</v>
      </c>
      <c r="Z155" s="13">
        <v>0.25001865309554111</v>
      </c>
      <c r="AA155" s="11">
        <v>0.1209200822411015</v>
      </c>
      <c r="AB155" s="12">
        <v>0.1101280907944906</v>
      </c>
      <c r="AC155" s="9">
        <v>0.1475373521930731</v>
      </c>
      <c r="AD155" s="9">
        <v>0.18327533544995339</v>
      </c>
      <c r="AE155" s="9">
        <v>0.14451669969198419</v>
      </c>
      <c r="AF155" s="9">
        <v>0.17587386022161619</v>
      </c>
      <c r="AG155" s="11">
        <v>0.11736592736335009</v>
      </c>
      <c r="AH155" s="11">
        <v>0.19297673213019059</v>
      </c>
      <c r="AI155" s="11">
        <v>0.15774677864191999</v>
      </c>
      <c r="AJ155" s="11">
        <v>0.1342052733945675</v>
      </c>
      <c r="AK155" s="9">
        <v>0.16323787468336351</v>
      </c>
      <c r="AL155" s="9">
        <v>0.15999810419998939</v>
      </c>
      <c r="AM155" s="9">
        <v>0.1120231155744737</v>
      </c>
      <c r="AN155" s="9">
        <v>0.15484918324331001</v>
      </c>
      <c r="AO155" s="9">
        <v>7.9477656937422439E-2</v>
      </c>
    </row>
    <row r="156" spans="1:41" ht="19.95" customHeight="1" x14ac:dyDescent="0.3">
      <c r="A156" s="17" t="s">
        <v>104</v>
      </c>
      <c r="B156" s="7">
        <v>0.1534720812199046</v>
      </c>
      <c r="C156" s="9">
        <v>0.17497175591675929</v>
      </c>
      <c r="D156" s="9">
        <v>0.22371823289426071</v>
      </c>
      <c r="E156" s="9">
        <v>0.1841348506153363</v>
      </c>
      <c r="F156" s="9">
        <v>0.1211821303980692</v>
      </c>
      <c r="G156" s="10">
        <v>6.4927127293508982E-2</v>
      </c>
      <c r="H156" s="11">
        <v>0.1796605121966498</v>
      </c>
      <c r="I156" s="11">
        <v>0.17840144990089091</v>
      </c>
      <c r="J156" s="12">
        <v>0.1198256075101934</v>
      </c>
      <c r="K156" s="9">
        <v>0.14493977690033399</v>
      </c>
      <c r="L156" s="9">
        <v>0.1737508640948856</v>
      </c>
      <c r="M156" s="11">
        <v>0.15468649584408981</v>
      </c>
      <c r="N156" s="11">
        <v>0.14945702303347999</v>
      </c>
      <c r="O156" s="10">
        <v>0.13143931521764571</v>
      </c>
      <c r="P156" s="8">
        <v>0.1877935833075409</v>
      </c>
      <c r="Q156" s="11">
        <v>0.14831788210495481</v>
      </c>
      <c r="R156" s="11">
        <v>0.17124479533446349</v>
      </c>
      <c r="S156" s="10">
        <v>9.3593456961124782E-2</v>
      </c>
      <c r="T156" s="9">
        <v>0.17636977214644989</v>
      </c>
      <c r="U156" s="9">
        <v>0.2174664048827103</v>
      </c>
      <c r="V156" s="9">
        <v>0.1247286750096302</v>
      </c>
      <c r="W156" s="11">
        <v>0.13295480098079179</v>
      </c>
      <c r="X156" s="11">
        <v>0.18909202044903789</v>
      </c>
      <c r="Y156" s="11">
        <v>0.1750942015383968</v>
      </c>
      <c r="Z156" s="11">
        <v>0.12670171445676071</v>
      </c>
      <c r="AA156" s="11">
        <v>0.17061915853193271</v>
      </c>
      <c r="AB156" s="11">
        <v>0.15621906636401089</v>
      </c>
      <c r="AC156" s="9">
        <v>0.14376919590659301</v>
      </c>
      <c r="AD156" s="9">
        <v>0.1837405150586251</v>
      </c>
      <c r="AE156" s="9">
        <v>0.13818254122237561</v>
      </c>
      <c r="AF156" s="9">
        <v>0.1243717633922909</v>
      </c>
      <c r="AG156" s="11">
        <v>0.1710347406021239</v>
      </c>
      <c r="AH156" s="11">
        <v>0.14400922516622011</v>
      </c>
      <c r="AI156" s="11">
        <v>0.14576304757390579</v>
      </c>
      <c r="AJ156" s="11">
        <v>0.16187426692472251</v>
      </c>
      <c r="AK156" s="9">
        <v>0.14512447812905721</v>
      </c>
      <c r="AL156" s="9">
        <v>0.13766644954301871</v>
      </c>
      <c r="AM156" s="9">
        <v>0.16239464934202419</v>
      </c>
      <c r="AN156" s="9">
        <v>0.30279093706563232</v>
      </c>
      <c r="AO156" s="9">
        <v>0.24056398734677961</v>
      </c>
    </row>
    <row r="157" spans="1:41" ht="19.95" customHeight="1" x14ac:dyDescent="0.3">
      <c r="A157" s="16" t="s">
        <v>105</v>
      </c>
      <c r="B157" s="7">
        <v>0.13371899220337999</v>
      </c>
      <c r="C157" s="9">
        <v>0.13176084853931641</v>
      </c>
      <c r="D157" s="9">
        <v>0.10289731878707289</v>
      </c>
      <c r="E157" s="9">
        <v>0.1307770808797096</v>
      </c>
      <c r="F157" s="9">
        <v>0.1557008082978544</v>
      </c>
      <c r="G157" s="9">
        <v>7.7663821622440996E-2</v>
      </c>
      <c r="H157" s="11">
        <v>0.1682210647305816</v>
      </c>
      <c r="I157" s="11">
        <v>0.14307296432182681</v>
      </c>
      <c r="J157" s="11">
        <v>0.1061708195302072</v>
      </c>
      <c r="K157" s="9">
        <v>0.1167230365087346</v>
      </c>
      <c r="L157" s="9">
        <v>0.1661883786278554</v>
      </c>
      <c r="M157" s="11">
        <v>0.13304379041338391</v>
      </c>
      <c r="N157" s="11">
        <v>0.1359513224309834</v>
      </c>
      <c r="O157" s="9">
        <v>0.14820482594774109</v>
      </c>
      <c r="P157" s="9">
        <v>0.11849267434719631</v>
      </c>
      <c r="Q157" s="11">
        <v>0.1334656436479755</v>
      </c>
      <c r="R157" s="11">
        <v>0.14958185793756151</v>
      </c>
      <c r="S157" s="9">
        <v>0.12229696995768349</v>
      </c>
      <c r="T157" s="9">
        <v>0.14311452661604099</v>
      </c>
      <c r="U157" s="9">
        <v>0.13771840854807749</v>
      </c>
      <c r="V157" s="9">
        <v>0.11849676056165589</v>
      </c>
      <c r="W157" s="13">
        <v>0.20609744150694601</v>
      </c>
      <c r="X157" s="11">
        <v>0.1451279579685798</v>
      </c>
      <c r="Y157" s="11">
        <v>0.14759224165539911</v>
      </c>
      <c r="Z157" s="11">
        <v>0.1690228426083083</v>
      </c>
      <c r="AA157" s="11">
        <v>0.19498000994292189</v>
      </c>
      <c r="AB157" s="11">
        <v>0.109868302271603</v>
      </c>
      <c r="AC157" s="9">
        <v>0.145922497126244</v>
      </c>
      <c r="AD157" s="9">
        <v>0.1221963391767129</v>
      </c>
      <c r="AE157" s="9">
        <v>0.15979874775850381</v>
      </c>
      <c r="AF157" s="9">
        <v>0.10986298015932321</v>
      </c>
      <c r="AG157" s="11">
        <v>0.16640340310364049</v>
      </c>
      <c r="AH157" s="11">
        <v>0.10239510716504539</v>
      </c>
      <c r="AI157" s="11">
        <v>0.1068408911756344</v>
      </c>
      <c r="AJ157" s="13">
        <v>0.20265254501680741</v>
      </c>
      <c r="AK157" s="9">
        <v>0.14476728936410579</v>
      </c>
      <c r="AL157" s="9">
        <v>9.8951011542435949E-2</v>
      </c>
      <c r="AM157" s="9">
        <v>0.15041206722396319</v>
      </c>
      <c r="AN157" s="9">
        <v>0.12360241954556971</v>
      </c>
      <c r="AO157" s="9">
        <v>0.16579810788865981</v>
      </c>
    </row>
    <row r="158" spans="1:41" ht="19.95" customHeight="1" x14ac:dyDescent="0.3">
      <c r="A158" s="17" t="s">
        <v>106</v>
      </c>
      <c r="B158" s="7">
        <v>7.7018408254075868E-2</v>
      </c>
      <c r="C158" s="9">
        <v>4.6831646725223872E-2</v>
      </c>
      <c r="D158" s="9">
        <v>6.3823344452162506E-2</v>
      </c>
      <c r="E158" s="9">
        <v>3.0920357487599921E-2</v>
      </c>
      <c r="F158" s="9">
        <v>8.8577636939711213E-2</v>
      </c>
      <c r="G158" s="8">
        <v>0.17658471674912299</v>
      </c>
      <c r="H158" s="11">
        <v>0.105724259602479</v>
      </c>
      <c r="I158" s="11">
        <v>6.9832355927968714E-2</v>
      </c>
      <c r="J158" s="11">
        <v>6.4790990579631835E-2</v>
      </c>
      <c r="K158" s="9">
        <v>8.1572017741766215E-2</v>
      </c>
      <c r="L158" s="9">
        <v>6.7270467710672299E-2</v>
      </c>
      <c r="M158" s="11">
        <v>8.8052250451264219E-2</v>
      </c>
      <c r="N158" s="11">
        <v>4.0538677559740298E-2</v>
      </c>
      <c r="O158" s="9">
        <v>6.6811945497745384E-2</v>
      </c>
      <c r="P158" s="9">
        <v>8.2915183436401821E-2</v>
      </c>
      <c r="Q158" s="11">
        <v>5.7533251522201137E-2</v>
      </c>
      <c r="R158" s="11">
        <v>9.1634573452691423E-2</v>
      </c>
      <c r="S158" s="9">
        <v>6.8060066036856756E-2</v>
      </c>
      <c r="T158" s="9">
        <v>8.0976859546985566E-2</v>
      </c>
      <c r="U158" s="9">
        <v>4.0870621999676379E-2</v>
      </c>
      <c r="V158" s="9">
        <v>0.1176721778662347</v>
      </c>
      <c r="W158" s="11">
        <v>6.0526742621756523E-2</v>
      </c>
      <c r="X158" s="12">
        <v>3.2016228537309017E-2</v>
      </c>
      <c r="Y158" s="12">
        <v>3.1256829221010522E-2</v>
      </c>
      <c r="Z158" s="11">
        <v>4.3218556181658811E-2</v>
      </c>
      <c r="AA158" s="11">
        <v>7.6972090175450647E-2</v>
      </c>
      <c r="AB158" s="13">
        <v>0.12005445485215829</v>
      </c>
      <c r="AC158" s="9">
        <v>9.5667243740040028E-2</v>
      </c>
      <c r="AD158" s="9">
        <v>7.2241009714518842E-2</v>
      </c>
      <c r="AE158" s="9">
        <v>6.9284912926007011E-2</v>
      </c>
      <c r="AF158" s="9">
        <v>8.4336338727770493E-2</v>
      </c>
      <c r="AG158" s="11">
        <v>9.654690935495007E-2</v>
      </c>
      <c r="AH158" s="11">
        <v>8.7764849351245858E-2</v>
      </c>
      <c r="AI158" s="11">
        <v>7.5533170698891372E-2</v>
      </c>
      <c r="AJ158" s="11">
        <v>2.8901406885928949E-2</v>
      </c>
      <c r="AK158" s="9">
        <v>8.6224939912946136E-2</v>
      </c>
      <c r="AL158" s="9">
        <v>4.6861766145325161E-2</v>
      </c>
      <c r="AM158" s="9">
        <v>0.1164321636549904</v>
      </c>
      <c r="AN158" s="9">
        <v>4.7582171761951897E-2</v>
      </c>
      <c r="AO158" s="9">
        <v>0.1044489346536699</v>
      </c>
    </row>
    <row r="159" spans="1:41" ht="19.95" customHeight="1" x14ac:dyDescent="0.3">
      <c r="A159" s="16" t="s">
        <v>72</v>
      </c>
      <c r="B159" s="7">
        <v>5.4467293970397297E-2</v>
      </c>
      <c r="C159" s="9">
        <v>3.8503579024957713E-2</v>
      </c>
      <c r="D159" s="9">
        <v>3.6090870605730171E-2</v>
      </c>
      <c r="E159" s="9">
        <v>3.261578332087213E-2</v>
      </c>
      <c r="F159" s="9">
        <v>5.6191654281365022E-2</v>
      </c>
      <c r="G159" s="9">
        <v>3.7702206983691991E-2</v>
      </c>
      <c r="H159" s="13">
        <v>8.6557310200370677E-2</v>
      </c>
      <c r="I159" s="11">
        <v>4.0933117341211897E-2</v>
      </c>
      <c r="J159" s="11">
        <v>4.4727959464543589E-2</v>
      </c>
      <c r="K159" s="9">
        <v>6.0878830964627359E-2</v>
      </c>
      <c r="L159" s="9">
        <v>4.0377093013237622E-2</v>
      </c>
      <c r="M159" s="11">
        <v>5.7575380618841203E-2</v>
      </c>
      <c r="N159" s="11">
        <v>4.419143884363233E-2</v>
      </c>
      <c r="O159" s="9">
        <v>5.2812151377596317E-2</v>
      </c>
      <c r="P159" s="9">
        <v>5.3318089154317357E-2</v>
      </c>
      <c r="Q159" s="11">
        <v>3.3689744040720178E-2</v>
      </c>
      <c r="R159" s="11">
        <v>4.2012253401513253E-2</v>
      </c>
      <c r="S159" s="9">
        <v>4.280079629254626E-2</v>
      </c>
      <c r="T159" s="9">
        <v>5.9885280845073947E-2</v>
      </c>
      <c r="U159" s="9">
        <v>4.3064817508953662E-2</v>
      </c>
      <c r="V159" s="9">
        <v>9.7818289361219571E-2</v>
      </c>
      <c r="W159" s="11">
        <v>2.7957015586251081E-2</v>
      </c>
      <c r="X159" s="12">
        <v>3.1753321120461211E-2</v>
      </c>
      <c r="Y159" s="11">
        <v>2.9523120116327621E-2</v>
      </c>
      <c r="Z159" s="11">
        <v>8.2242547736681465E-2</v>
      </c>
      <c r="AA159" s="11">
        <v>1.610497287580695E-2</v>
      </c>
      <c r="AB159" s="13">
        <v>7.7320651736498575E-2</v>
      </c>
      <c r="AC159" s="9">
        <v>4.7967713652851407E-2</v>
      </c>
      <c r="AD159" s="8">
        <v>8.5814841605494449E-2</v>
      </c>
      <c r="AE159" s="9">
        <v>3.3693845282318308E-2</v>
      </c>
      <c r="AF159" s="9">
        <v>1.8161921906333051E-2</v>
      </c>
      <c r="AG159" s="11">
        <v>6.0365175058035063E-2</v>
      </c>
      <c r="AH159" s="11">
        <v>5.2865634906610219E-2</v>
      </c>
      <c r="AI159" s="11">
        <v>6.5159665137136696E-2</v>
      </c>
      <c r="AJ159" s="11">
        <v>2.6999229428915021E-2</v>
      </c>
      <c r="AK159" s="9">
        <v>4.8534871258145998E-2</v>
      </c>
      <c r="AL159" s="9">
        <v>4.7500755079460902E-2</v>
      </c>
      <c r="AM159" s="9">
        <v>0.17166162460570469</v>
      </c>
      <c r="AN159" s="9">
        <v>0.16468035102680861</v>
      </c>
      <c r="AO159" s="9">
        <v>3.032741152826535E-2</v>
      </c>
    </row>
    <row r="162" spans="1:41" x14ac:dyDescent="0.3">
      <c r="A162" s="1" t="s">
        <v>24</v>
      </c>
    </row>
    <row r="163" spans="1:41" ht="150" customHeight="1" x14ac:dyDescent="0.3">
      <c r="A163" s="19" t="s">
        <v>232</v>
      </c>
      <c r="B163" s="33"/>
      <c r="C163" s="33" t="s">
        <v>109</v>
      </c>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c r="AN163" s="18"/>
      <c r="AO163" s="18"/>
    </row>
    <row r="164" spans="1:41" ht="22.05" customHeight="1" x14ac:dyDescent="0.3">
      <c r="A164" s="2"/>
      <c r="B164" s="2"/>
      <c r="C164" s="51" t="s">
        <v>1</v>
      </c>
      <c r="D164" s="52"/>
      <c r="E164" s="52"/>
      <c r="F164" s="52"/>
      <c r="G164" s="53"/>
      <c r="H164" s="51" t="s">
        <v>2</v>
      </c>
      <c r="I164" s="52"/>
      <c r="J164" s="53"/>
      <c r="K164" s="51" t="s">
        <v>26</v>
      </c>
      <c r="L164" s="53"/>
      <c r="M164" s="51" t="s">
        <v>27</v>
      </c>
      <c r="N164" s="53"/>
      <c r="O164" s="51" t="s">
        <v>28</v>
      </c>
      <c r="P164" s="53"/>
      <c r="Q164" s="51" t="s">
        <v>29</v>
      </c>
      <c r="R164" s="53"/>
      <c r="S164" s="51" t="s">
        <v>30</v>
      </c>
      <c r="T164" s="52"/>
      <c r="U164" s="52"/>
      <c r="V164" s="53"/>
      <c r="W164" s="51" t="s">
        <v>31</v>
      </c>
      <c r="X164" s="52"/>
      <c r="Y164" s="52"/>
      <c r="Z164" s="52"/>
      <c r="AA164" s="52"/>
      <c r="AB164" s="53"/>
      <c r="AC164" s="51" t="s">
        <v>32</v>
      </c>
      <c r="AD164" s="52"/>
      <c r="AE164" s="52"/>
      <c r="AF164" s="53"/>
      <c r="AG164" s="51" t="s">
        <v>33</v>
      </c>
      <c r="AH164" s="52"/>
      <c r="AI164" s="52"/>
      <c r="AJ164" s="53"/>
      <c r="AK164" s="51" t="s">
        <v>34</v>
      </c>
      <c r="AL164" s="52"/>
      <c r="AM164" s="52"/>
      <c r="AN164" s="52"/>
      <c r="AO164" s="53"/>
    </row>
    <row r="165" spans="1:41" ht="58.05" customHeight="1" x14ac:dyDescent="0.3">
      <c r="A165" s="3" t="s">
        <v>35</v>
      </c>
      <c r="B165" s="3" t="s">
        <v>0</v>
      </c>
      <c r="C165" s="3" t="s">
        <v>3</v>
      </c>
      <c r="D165" s="3" t="s">
        <v>4</v>
      </c>
      <c r="E165" s="3" t="s">
        <v>5</v>
      </c>
      <c r="F165" s="3" t="s">
        <v>6</v>
      </c>
      <c r="G165" s="3" t="s">
        <v>7</v>
      </c>
      <c r="H165" s="3" t="s">
        <v>8</v>
      </c>
      <c r="I165" s="3" t="s">
        <v>9</v>
      </c>
      <c r="J165" s="3" t="s">
        <v>10</v>
      </c>
      <c r="K165" s="3" t="s">
        <v>36</v>
      </c>
      <c r="L165" s="3" t="s">
        <v>37</v>
      </c>
      <c r="M165" s="3" t="s">
        <v>38</v>
      </c>
      <c r="N165" s="3" t="s">
        <v>39</v>
      </c>
      <c r="O165" s="3" t="s">
        <v>40</v>
      </c>
      <c r="P165" s="3" t="s">
        <v>41</v>
      </c>
      <c r="Q165" s="3" t="s">
        <v>42</v>
      </c>
      <c r="R165" s="3" t="s">
        <v>43</v>
      </c>
      <c r="S165" s="3" t="s">
        <v>44</v>
      </c>
      <c r="T165" s="3" t="s">
        <v>45</v>
      </c>
      <c r="U165" s="3" t="s">
        <v>46</v>
      </c>
      <c r="V165" s="3" t="s">
        <v>47</v>
      </c>
      <c r="W165" s="3" t="s">
        <v>48</v>
      </c>
      <c r="X165" s="3" t="s">
        <v>49</v>
      </c>
      <c r="Y165" s="3" t="s">
        <v>50</v>
      </c>
      <c r="Z165" s="3" t="s">
        <v>51</v>
      </c>
      <c r="AA165" s="3" t="s">
        <v>52</v>
      </c>
      <c r="AB165" s="3" t="s">
        <v>53</v>
      </c>
      <c r="AC165" s="3" t="s">
        <v>54</v>
      </c>
      <c r="AD165" s="3" t="s">
        <v>55</v>
      </c>
      <c r="AE165" s="3" t="s">
        <v>56</v>
      </c>
      <c r="AF165" s="3" t="s">
        <v>57</v>
      </c>
      <c r="AG165" s="3" t="s">
        <v>58</v>
      </c>
      <c r="AH165" s="3" t="s">
        <v>59</v>
      </c>
      <c r="AI165" s="3" t="s">
        <v>60</v>
      </c>
      <c r="AJ165" s="3" t="s">
        <v>61</v>
      </c>
      <c r="AK165" s="3" t="s">
        <v>62</v>
      </c>
      <c r="AL165" s="3" t="s">
        <v>63</v>
      </c>
      <c r="AM165" s="3" t="s">
        <v>64</v>
      </c>
      <c r="AN165" s="3" t="s">
        <v>65</v>
      </c>
      <c r="AO165" s="3" t="s">
        <v>47</v>
      </c>
    </row>
    <row r="166" spans="1:41" ht="19.95" customHeight="1" x14ac:dyDescent="0.3">
      <c r="A166" s="15" t="s">
        <v>11</v>
      </c>
      <c r="B166" s="4">
        <v>645.84277582168579</v>
      </c>
      <c r="C166" s="5">
        <v>148.0570077300072</v>
      </c>
      <c r="D166" s="5">
        <v>73.657890379428864</v>
      </c>
      <c r="E166" s="5">
        <v>122.0675567984581</v>
      </c>
      <c r="F166" s="5">
        <v>192.2458361983299</v>
      </c>
      <c r="G166" s="5">
        <v>58.212072908878334</v>
      </c>
      <c r="H166" s="6">
        <v>160.66987419128421</v>
      </c>
      <c r="I166" s="6">
        <v>219.86840093135831</v>
      </c>
      <c r="J166" s="6">
        <v>265.30450069904327</v>
      </c>
      <c r="K166" s="5">
        <v>451.65669226646418</v>
      </c>
      <c r="L166" s="5">
        <v>194.18608355522159</v>
      </c>
      <c r="M166" s="6">
        <v>481.97752392292023</v>
      </c>
      <c r="N166" s="6">
        <v>163.86525189876559</v>
      </c>
      <c r="O166" s="5">
        <v>372.67231756448751</v>
      </c>
      <c r="P166" s="5">
        <v>259.84525454044342</v>
      </c>
      <c r="Q166" s="6">
        <v>361.67853581905359</v>
      </c>
      <c r="R166" s="6">
        <v>225.2239163517952</v>
      </c>
      <c r="S166" s="5">
        <v>210.1817352771759</v>
      </c>
      <c r="T166" s="5">
        <v>299.74034285545349</v>
      </c>
      <c r="U166" s="5">
        <v>71.720715343952179</v>
      </c>
      <c r="V166" s="5">
        <v>28.797539114952091</v>
      </c>
      <c r="W166" s="6">
        <v>61.923614382743843</v>
      </c>
      <c r="X166" s="6">
        <v>270.90975725650787</v>
      </c>
      <c r="Y166" s="6">
        <v>204.58930796384811</v>
      </c>
      <c r="Z166" s="6">
        <v>95.362996220588684</v>
      </c>
      <c r="AA166" s="6">
        <v>55.554620623588562</v>
      </c>
      <c r="AB166" s="6">
        <v>246.11872380971911</v>
      </c>
      <c r="AC166" s="5">
        <v>174.16758733987811</v>
      </c>
      <c r="AD166" s="5">
        <v>145.40608841180801</v>
      </c>
      <c r="AE166" s="5">
        <v>145.57029402256009</v>
      </c>
      <c r="AF166" s="5">
        <v>124.6414684057236</v>
      </c>
      <c r="AG166" s="6">
        <v>142.5675736665726</v>
      </c>
      <c r="AH166" s="6">
        <v>203.0502219796181</v>
      </c>
      <c r="AI166" s="6">
        <v>207.79687094688421</v>
      </c>
      <c r="AJ166" s="6">
        <v>92.428109228610992</v>
      </c>
      <c r="AK166" s="5">
        <v>418.34713697433472</v>
      </c>
      <c r="AL166" s="5">
        <v>146.00470894575119</v>
      </c>
      <c r="AM166" s="5">
        <v>24.1155811548233</v>
      </c>
      <c r="AN166" s="5">
        <v>17.0223895907402</v>
      </c>
      <c r="AO166" s="5">
        <v>40.352959156036377</v>
      </c>
    </row>
    <row r="167" spans="1:41" ht="19.95" customHeight="1" x14ac:dyDescent="0.3">
      <c r="A167" s="14" t="s">
        <v>12</v>
      </c>
      <c r="B167" s="4">
        <v>666</v>
      </c>
      <c r="C167" s="5">
        <v>167</v>
      </c>
      <c r="D167" s="5">
        <v>76</v>
      </c>
      <c r="E167" s="5">
        <v>128</v>
      </c>
      <c r="F167" s="5">
        <v>188</v>
      </c>
      <c r="G167" s="5">
        <v>59</v>
      </c>
      <c r="H167" s="6">
        <v>119</v>
      </c>
      <c r="I167" s="6">
        <v>243</v>
      </c>
      <c r="J167" s="6">
        <v>304</v>
      </c>
      <c r="K167" s="5">
        <v>466</v>
      </c>
      <c r="L167" s="5">
        <v>200</v>
      </c>
      <c r="M167" s="6">
        <v>491</v>
      </c>
      <c r="N167" s="6">
        <v>175</v>
      </c>
      <c r="O167" s="5">
        <v>378</v>
      </c>
      <c r="P167" s="5">
        <v>277</v>
      </c>
      <c r="Q167" s="6">
        <v>391</v>
      </c>
      <c r="R167" s="6">
        <v>222</v>
      </c>
      <c r="S167" s="5">
        <v>221</v>
      </c>
      <c r="T167" s="5">
        <v>308</v>
      </c>
      <c r="U167" s="5">
        <v>75</v>
      </c>
      <c r="V167" s="5">
        <v>29</v>
      </c>
      <c r="W167" s="6">
        <v>63</v>
      </c>
      <c r="X167" s="6">
        <v>285</v>
      </c>
      <c r="Y167" s="6">
        <v>213</v>
      </c>
      <c r="Z167" s="6">
        <v>94</v>
      </c>
      <c r="AA167" s="6">
        <v>56</v>
      </c>
      <c r="AB167" s="6">
        <v>255</v>
      </c>
      <c r="AC167" s="5">
        <v>169</v>
      </c>
      <c r="AD167" s="5">
        <v>158</v>
      </c>
      <c r="AE167" s="5">
        <v>156</v>
      </c>
      <c r="AF167" s="5">
        <v>127</v>
      </c>
      <c r="AG167" s="6">
        <v>88</v>
      </c>
      <c r="AH167" s="6">
        <v>239</v>
      </c>
      <c r="AI167" s="6">
        <v>240</v>
      </c>
      <c r="AJ167" s="6">
        <v>99</v>
      </c>
      <c r="AK167" s="5">
        <v>426</v>
      </c>
      <c r="AL167" s="5">
        <v>166</v>
      </c>
      <c r="AM167" s="5">
        <v>18</v>
      </c>
      <c r="AN167" s="5">
        <v>17</v>
      </c>
      <c r="AO167" s="5">
        <v>39</v>
      </c>
    </row>
    <row r="168" spans="1:41" ht="19.95" customHeight="1" x14ac:dyDescent="0.3">
      <c r="A168" s="17" t="s">
        <v>260</v>
      </c>
      <c r="B168" s="7">
        <v>0.43819678156915409</v>
      </c>
      <c r="C168" s="8">
        <v>0.76179756111262109</v>
      </c>
      <c r="D168" s="8">
        <v>0.71005607393512327</v>
      </c>
      <c r="E168" s="9">
        <v>0.43728645559799878</v>
      </c>
      <c r="F168" s="10">
        <v>0.2445706142930906</v>
      </c>
      <c r="G168" s="10">
        <v>9.1344423520692816E-2</v>
      </c>
      <c r="H168" s="11">
        <v>0.45157169458104701</v>
      </c>
      <c r="I168" s="11">
        <v>0.4289142338128934</v>
      </c>
      <c r="J168" s="11">
        <v>0.43778967705747951</v>
      </c>
      <c r="K168" s="9">
        <v>0.44459476721778551</v>
      </c>
      <c r="L168" s="9">
        <v>0.42331573045403958</v>
      </c>
      <c r="M168" s="12">
        <v>0.4139724105720714</v>
      </c>
      <c r="N168" s="13">
        <v>0.50944802133154876</v>
      </c>
      <c r="O168" s="9">
        <v>0.42168186989710488</v>
      </c>
      <c r="P168" s="9">
        <v>0.47283761755251302</v>
      </c>
      <c r="Q168" s="11">
        <v>0.41325903535064112</v>
      </c>
      <c r="R168" s="11">
        <v>0.48501151552060562</v>
      </c>
      <c r="S168" s="10">
        <v>0.38622330243139241</v>
      </c>
      <c r="T168" s="9">
        <v>0.45562259587632781</v>
      </c>
      <c r="U168" s="9">
        <v>0.51230510866555934</v>
      </c>
      <c r="V168" s="9">
        <v>0.54795712314577549</v>
      </c>
      <c r="W168" s="11">
        <v>0.36734200652603122</v>
      </c>
      <c r="X168" s="11">
        <v>0.46452195232101412</v>
      </c>
      <c r="Y168" s="13">
        <v>0.50366211153634977</v>
      </c>
      <c r="Z168" s="11">
        <v>0.3341326650925876</v>
      </c>
      <c r="AA168" s="11">
        <v>0.49661095256426019</v>
      </c>
      <c r="AB168" s="12">
        <v>0.38824601561862282</v>
      </c>
      <c r="AC168" s="9">
        <v>0.47915006752390848</v>
      </c>
      <c r="AD168" s="9">
        <v>0.48046794965495671</v>
      </c>
      <c r="AE168" s="9">
        <v>0.41041489897473687</v>
      </c>
      <c r="AF168" s="9">
        <v>0.38251025110581499</v>
      </c>
      <c r="AG168" s="11">
        <v>0.41202101816033221</v>
      </c>
      <c r="AH168" s="11">
        <v>0.43562814850422332</v>
      </c>
      <c r="AI168" s="11">
        <v>0.44831348309481889</v>
      </c>
      <c r="AJ168" s="11">
        <v>0.46147062854818333</v>
      </c>
      <c r="AK168" s="9">
        <v>0.42951143812056319</v>
      </c>
      <c r="AL168" s="9">
        <v>0.45639336785011092</v>
      </c>
      <c r="AM168" s="9">
        <v>0.49180741480917012</v>
      </c>
      <c r="AN168" s="9">
        <v>0.49611729376581232</v>
      </c>
      <c r="AO168" s="9">
        <v>0.40592911530127468</v>
      </c>
    </row>
    <row r="169" spans="1:41" ht="19.95" customHeight="1" x14ac:dyDescent="0.3">
      <c r="A169" s="16" t="s">
        <v>14</v>
      </c>
      <c r="B169" s="7">
        <v>0.11167973464645969</v>
      </c>
      <c r="C169" s="8">
        <v>0.1916441871340433</v>
      </c>
      <c r="D169" s="8">
        <v>0.28746426541142839</v>
      </c>
      <c r="E169" s="10">
        <v>5.3598598156244411E-2</v>
      </c>
      <c r="F169" s="10">
        <v>4.5479608006525882E-2</v>
      </c>
      <c r="G169" s="10">
        <v>0</v>
      </c>
      <c r="H169" s="11">
        <v>0.14351888493274961</v>
      </c>
      <c r="I169" s="11">
        <v>9.6223048621271748E-2</v>
      </c>
      <c r="J169" s="11">
        <v>0.10520733999701</v>
      </c>
      <c r="K169" s="9">
        <v>0.1017867459932604</v>
      </c>
      <c r="L169" s="9">
        <v>0.1346898003006394</v>
      </c>
      <c r="M169" s="11">
        <v>0.110612597512747</v>
      </c>
      <c r="N169" s="11">
        <v>0.1148185093862736</v>
      </c>
      <c r="O169" s="9">
        <v>0.1051799429884215</v>
      </c>
      <c r="P169" s="9">
        <v>0.1233075322482696</v>
      </c>
      <c r="Q169" s="11">
        <v>0.1095667048812409</v>
      </c>
      <c r="R169" s="11">
        <v>0.12618548125316689</v>
      </c>
      <c r="S169" s="9">
        <v>9.0291590593196733E-2</v>
      </c>
      <c r="T169" s="9">
        <v>0.1191310754543836</v>
      </c>
      <c r="U169" s="9">
        <v>0.143313171066592</v>
      </c>
      <c r="V169" s="9">
        <v>5.3353383703534582E-2</v>
      </c>
      <c r="W169" s="11">
        <v>0.12106698938670141</v>
      </c>
      <c r="X169" s="11">
        <v>0.1219541367230798</v>
      </c>
      <c r="Y169" s="11">
        <v>0.1287860150124602</v>
      </c>
      <c r="Z169" s="11">
        <v>0.1057634176743518</v>
      </c>
      <c r="AA169" s="11">
        <v>0.13355970843124859</v>
      </c>
      <c r="AB169" s="11">
        <v>8.9313658549206643E-2</v>
      </c>
      <c r="AC169" s="9">
        <v>0.13972405079189221</v>
      </c>
      <c r="AD169" s="9">
        <v>0.12236934473437951</v>
      </c>
      <c r="AE169" s="9">
        <v>0.11029510923532471</v>
      </c>
      <c r="AF169" s="9">
        <v>7.1064826700738368E-2</v>
      </c>
      <c r="AG169" s="11">
        <v>0.1150718919963952</v>
      </c>
      <c r="AH169" s="12">
        <v>6.8567150434118027E-2</v>
      </c>
      <c r="AI169" s="13">
        <v>0.1458342896370434</v>
      </c>
      <c r="AJ169" s="11">
        <v>0.1243728266692239</v>
      </c>
      <c r="AK169" s="9">
        <v>0.1074637761850688</v>
      </c>
      <c r="AL169" s="9">
        <v>0.1092793601027555</v>
      </c>
      <c r="AM169" s="9">
        <v>0.15456134937847579</v>
      </c>
      <c r="AN169" s="9">
        <v>4.2670885681604598E-2</v>
      </c>
      <c r="AO169" s="9">
        <v>0.16755619669202321</v>
      </c>
    </row>
    <row r="170" spans="1:41" ht="19.95" customHeight="1" x14ac:dyDescent="0.3">
      <c r="A170" s="17" t="s">
        <v>15</v>
      </c>
      <c r="B170" s="7">
        <v>0.3265170469226944</v>
      </c>
      <c r="C170" s="8">
        <v>0.5701533739785779</v>
      </c>
      <c r="D170" s="9">
        <v>0.42259180852369488</v>
      </c>
      <c r="E170" s="9">
        <v>0.38368785744175438</v>
      </c>
      <c r="F170" s="10">
        <v>0.1990910062865647</v>
      </c>
      <c r="G170" s="10">
        <v>9.1344423520692816E-2</v>
      </c>
      <c r="H170" s="11">
        <v>0.30805280964829751</v>
      </c>
      <c r="I170" s="11">
        <v>0.33269118519162172</v>
      </c>
      <c r="J170" s="11">
        <v>0.33258233706046952</v>
      </c>
      <c r="K170" s="9">
        <v>0.34280802122452508</v>
      </c>
      <c r="L170" s="9">
        <v>0.28862593015340021</v>
      </c>
      <c r="M170" s="11">
        <v>0.30335981305932452</v>
      </c>
      <c r="N170" s="11">
        <v>0.39462951194527512</v>
      </c>
      <c r="O170" s="9">
        <v>0.3165019269086834</v>
      </c>
      <c r="P170" s="9">
        <v>0.34953008530424351</v>
      </c>
      <c r="Q170" s="11">
        <v>0.3036923304694002</v>
      </c>
      <c r="R170" s="11">
        <v>0.3588260342674387</v>
      </c>
      <c r="S170" s="9">
        <v>0.29593171183819572</v>
      </c>
      <c r="T170" s="9">
        <v>0.33649152042194419</v>
      </c>
      <c r="U170" s="9">
        <v>0.36899193759896731</v>
      </c>
      <c r="V170" s="9">
        <v>0.49460373944224079</v>
      </c>
      <c r="W170" s="11">
        <v>0.2462750171393297</v>
      </c>
      <c r="X170" s="11">
        <v>0.34256781559793431</v>
      </c>
      <c r="Y170" s="13">
        <v>0.37487609652388948</v>
      </c>
      <c r="Z170" s="11">
        <v>0.22836924741823589</v>
      </c>
      <c r="AA170" s="11">
        <v>0.3630512441330116</v>
      </c>
      <c r="AB170" s="11">
        <v>0.29893235706941612</v>
      </c>
      <c r="AC170" s="9">
        <v>0.33942601673201628</v>
      </c>
      <c r="AD170" s="9">
        <v>0.35809860492057732</v>
      </c>
      <c r="AE170" s="9">
        <v>0.30011978973941228</v>
      </c>
      <c r="AF170" s="9">
        <v>0.31144542440507672</v>
      </c>
      <c r="AG170" s="11">
        <v>0.29694912616393698</v>
      </c>
      <c r="AH170" s="11">
        <v>0.36706099807010528</v>
      </c>
      <c r="AI170" s="11">
        <v>0.30247919345777552</v>
      </c>
      <c r="AJ170" s="11">
        <v>0.33709780187895932</v>
      </c>
      <c r="AK170" s="9">
        <v>0.32204766193549439</v>
      </c>
      <c r="AL170" s="9">
        <v>0.34711400774735529</v>
      </c>
      <c r="AM170" s="9">
        <v>0.33724606543069419</v>
      </c>
      <c r="AN170" s="9">
        <v>0.45344640808420772</v>
      </c>
      <c r="AO170" s="9">
        <v>0.23837291860925161</v>
      </c>
    </row>
    <row r="171" spans="1:41" ht="19.95" customHeight="1" x14ac:dyDescent="0.3">
      <c r="A171" s="16" t="s">
        <v>261</v>
      </c>
      <c r="B171" s="7">
        <v>0.52124416888394731</v>
      </c>
      <c r="C171" s="10">
        <v>0.2333651971539617</v>
      </c>
      <c r="D171" s="10">
        <v>0.28008265476708949</v>
      </c>
      <c r="E171" s="9">
        <v>0.53477723601364879</v>
      </c>
      <c r="F171" s="8">
        <v>0.71206150299253779</v>
      </c>
      <c r="G171" s="8">
        <v>0.8694976296099417</v>
      </c>
      <c r="H171" s="11">
        <v>0.51504534743622499</v>
      </c>
      <c r="I171" s="11">
        <v>0.5209582372089282</v>
      </c>
      <c r="J171" s="11">
        <v>0.52523517242709106</v>
      </c>
      <c r="K171" s="9">
        <v>0.51902133333031675</v>
      </c>
      <c r="L171" s="9">
        <v>0.5264142538623573</v>
      </c>
      <c r="M171" s="13">
        <v>0.54951618603904817</v>
      </c>
      <c r="N171" s="12">
        <v>0.43808757121099989</v>
      </c>
      <c r="O171" s="9">
        <v>0.54520771896720677</v>
      </c>
      <c r="P171" s="9">
        <v>0.47384051010807238</v>
      </c>
      <c r="Q171" s="11">
        <v>0.55052833302652893</v>
      </c>
      <c r="R171" s="11">
        <v>0.47027153312455588</v>
      </c>
      <c r="S171" s="8">
        <v>0.57719759334028742</v>
      </c>
      <c r="T171" s="9">
        <v>0.50787472722196392</v>
      </c>
      <c r="U171" s="9">
        <v>0.45739938588032231</v>
      </c>
      <c r="V171" s="9">
        <v>0.45204287685422462</v>
      </c>
      <c r="W171" s="11">
        <v>0.62092805090691117</v>
      </c>
      <c r="X171" s="11">
        <v>0.50964555366022646</v>
      </c>
      <c r="Y171" s="12">
        <v>0.4743343164386381</v>
      </c>
      <c r="Z171" s="11">
        <v>0.64266601334294804</v>
      </c>
      <c r="AA171" s="11">
        <v>0.47904261701658302</v>
      </c>
      <c r="AB171" s="11">
        <v>0.54086346558481635</v>
      </c>
      <c r="AC171" s="9">
        <v>0.47728465209241189</v>
      </c>
      <c r="AD171" s="9">
        <v>0.4619420588054618</v>
      </c>
      <c r="AE171" s="9">
        <v>0.56111546366129406</v>
      </c>
      <c r="AF171" s="8">
        <v>0.61166215034656668</v>
      </c>
      <c r="AG171" s="11">
        <v>0.53299430856301944</v>
      </c>
      <c r="AH171" s="11">
        <v>0.53698888295450109</v>
      </c>
      <c r="AI171" s="11">
        <v>0.50301386676072168</v>
      </c>
      <c r="AJ171" s="11">
        <v>0.50951660177536884</v>
      </c>
      <c r="AK171" s="9">
        <v>0.52839801146203103</v>
      </c>
      <c r="AL171" s="9">
        <v>0.50801767187570412</v>
      </c>
      <c r="AM171" s="9">
        <v>0.46328137612619108</v>
      </c>
      <c r="AN171" s="9">
        <v>0.50388270623418763</v>
      </c>
      <c r="AO171" s="9">
        <v>0.53689807165005188</v>
      </c>
    </row>
    <row r="172" spans="1:41" ht="19.95" customHeight="1" x14ac:dyDescent="0.3">
      <c r="A172" s="17" t="s">
        <v>17</v>
      </c>
      <c r="B172" s="7">
        <v>0.35177113621179168</v>
      </c>
      <c r="C172" s="10">
        <v>0.21269964465666519</v>
      </c>
      <c r="D172" s="10">
        <v>0.24058092412061469</v>
      </c>
      <c r="E172" s="8">
        <v>0.45117827408454381</v>
      </c>
      <c r="F172" s="8">
        <v>0.49035340217918227</v>
      </c>
      <c r="G172" s="10">
        <v>0.1124198487760627</v>
      </c>
      <c r="H172" s="11">
        <v>0.34807441106810572</v>
      </c>
      <c r="I172" s="11">
        <v>0.38283983958451973</v>
      </c>
      <c r="J172" s="11">
        <v>0.32826202215838252</v>
      </c>
      <c r="K172" s="9">
        <v>0.33852108998781483</v>
      </c>
      <c r="L172" s="9">
        <v>0.38258936963168222</v>
      </c>
      <c r="M172" s="13">
        <v>0.37465576480579171</v>
      </c>
      <c r="N172" s="12">
        <v>0.28446048616350739</v>
      </c>
      <c r="O172" s="9">
        <v>0.3540311390586669</v>
      </c>
      <c r="P172" s="9">
        <v>0.34535757914328957</v>
      </c>
      <c r="Q172" s="11">
        <v>0.36267067554988353</v>
      </c>
      <c r="R172" s="11">
        <v>0.33166276423540009</v>
      </c>
      <c r="S172" s="9">
        <v>0.36635888881674578</v>
      </c>
      <c r="T172" s="9">
        <v>0.36910832155541412</v>
      </c>
      <c r="U172" s="9">
        <v>0.2726011492513567</v>
      </c>
      <c r="V172" s="9">
        <v>0.32553724197671241</v>
      </c>
      <c r="W172" s="11">
        <v>0.42985949427521458</v>
      </c>
      <c r="X172" s="11">
        <v>0.38028841287523141</v>
      </c>
      <c r="Y172" s="12">
        <v>0.30518374474913579</v>
      </c>
      <c r="Z172" s="11">
        <v>0.38612294559554589</v>
      </c>
      <c r="AA172" s="11">
        <v>0.23603384863119259</v>
      </c>
      <c r="AB172" s="11">
        <v>0.35618253065449512</v>
      </c>
      <c r="AC172" s="9">
        <v>0.3144865858504759</v>
      </c>
      <c r="AD172" s="9">
        <v>0.31441193125853939</v>
      </c>
      <c r="AE172" s="9">
        <v>0.39082705024518422</v>
      </c>
      <c r="AF172" s="9">
        <v>0.42556508442131902</v>
      </c>
      <c r="AG172" s="11">
        <v>0.36170820191655401</v>
      </c>
      <c r="AH172" s="11">
        <v>0.33516116689232012</v>
      </c>
      <c r="AI172" s="11">
        <v>0.35740646484603322</v>
      </c>
      <c r="AJ172" s="11">
        <v>0.36026369286039622</v>
      </c>
      <c r="AK172" s="9">
        <v>0.35907918951626749</v>
      </c>
      <c r="AL172" s="9">
        <v>0.36306617304198191</v>
      </c>
      <c r="AM172" s="9">
        <v>0.25959087794238228</v>
      </c>
      <c r="AN172" s="9">
        <v>0.25733606803446613</v>
      </c>
      <c r="AO172" s="9">
        <v>0.33006416008623513</v>
      </c>
    </row>
    <row r="173" spans="1:41" ht="19.95" customHeight="1" x14ac:dyDescent="0.3">
      <c r="A173" s="16" t="s">
        <v>18</v>
      </c>
      <c r="B173" s="7">
        <v>0.1085344095651764</v>
      </c>
      <c r="C173" s="10">
        <v>1.5125398539187851E-2</v>
      </c>
      <c r="D173" s="10">
        <v>2.9307593559454208E-2</v>
      </c>
      <c r="E173" s="9">
        <v>7.6005555646901479E-2</v>
      </c>
      <c r="F173" s="8">
        <v>0.20087741369807011</v>
      </c>
      <c r="G173" s="8">
        <v>0.28044199158102129</v>
      </c>
      <c r="H173" s="11">
        <v>9.6646177007101375E-2</v>
      </c>
      <c r="I173" s="11">
        <v>9.5363458649135133E-2</v>
      </c>
      <c r="J173" s="11">
        <v>0.1266492803399088</v>
      </c>
      <c r="K173" s="9">
        <v>0.10944961132464261</v>
      </c>
      <c r="L173" s="9">
        <v>0.1064057451837282</v>
      </c>
      <c r="M173" s="11">
        <v>0.11229149231149819</v>
      </c>
      <c r="N173" s="11">
        <v>9.748368698511177E-2</v>
      </c>
      <c r="O173" s="9">
        <v>0.12564940251703691</v>
      </c>
      <c r="P173" s="9">
        <v>8.3390865921819324E-2</v>
      </c>
      <c r="Q173" s="11">
        <v>0.12658814691731241</v>
      </c>
      <c r="R173" s="11">
        <v>7.1781731994916817E-2</v>
      </c>
      <c r="S173" s="9">
        <v>0.13270877808137299</v>
      </c>
      <c r="T173" s="9">
        <v>9.2432340825540721E-2</v>
      </c>
      <c r="U173" s="9">
        <v>0.12829298114613111</v>
      </c>
      <c r="V173" s="9">
        <v>7.2190791630860632E-2</v>
      </c>
      <c r="W173" s="11">
        <v>9.7534215068538835E-2</v>
      </c>
      <c r="X173" s="11">
        <v>8.812041679644475E-2</v>
      </c>
      <c r="Y173" s="11">
        <v>0.1146397823060985</v>
      </c>
      <c r="Z173" s="11">
        <v>0.15310399880060421</v>
      </c>
      <c r="AA173" s="11">
        <v>0.170106158362195</v>
      </c>
      <c r="AB173" s="11">
        <v>0.11407936889918389</v>
      </c>
      <c r="AC173" s="9">
        <v>0.1024286392840796</v>
      </c>
      <c r="AD173" s="9">
        <v>0.10024894173873659</v>
      </c>
      <c r="AE173" s="9">
        <v>0.1056200668335046</v>
      </c>
      <c r="AF173" s="9">
        <v>0.1229808481811079</v>
      </c>
      <c r="AG173" s="11">
        <v>0.1067860439683367</v>
      </c>
      <c r="AH173" s="11">
        <v>0.1267646436658155</v>
      </c>
      <c r="AI173" s="11">
        <v>0.10078849274836391</v>
      </c>
      <c r="AJ173" s="11">
        <v>8.8596583528455161E-2</v>
      </c>
      <c r="AK173" s="9">
        <v>0.1149045985476958</v>
      </c>
      <c r="AL173" s="9">
        <v>8.9598430531969087E-2</v>
      </c>
      <c r="AM173" s="9">
        <v>9.987969766524038E-2</v>
      </c>
      <c r="AN173" s="9">
        <v>4.0699467433027638E-2</v>
      </c>
      <c r="AO173" s="9">
        <v>0.1447948978951446</v>
      </c>
    </row>
    <row r="174" spans="1:41" ht="19.95" customHeight="1" x14ac:dyDescent="0.3">
      <c r="A174" s="17" t="s">
        <v>19</v>
      </c>
      <c r="B174" s="7">
        <v>6.0938623106979152E-2</v>
      </c>
      <c r="C174" s="10">
        <v>5.5401539581086557E-3</v>
      </c>
      <c r="D174" s="9">
        <v>1.01941370870206E-2</v>
      </c>
      <c r="E174" s="10">
        <v>7.5934062822034399E-3</v>
      </c>
      <c r="F174" s="10">
        <v>2.0830687115285369E-2</v>
      </c>
      <c r="G174" s="8">
        <v>0.47663578925285749</v>
      </c>
      <c r="H174" s="11">
        <v>7.0324759361017883E-2</v>
      </c>
      <c r="I174" s="11">
        <v>4.2754938975273368E-2</v>
      </c>
      <c r="J174" s="11">
        <v>7.0323869928799784E-2</v>
      </c>
      <c r="K174" s="9">
        <v>7.1050632017859258E-2</v>
      </c>
      <c r="L174" s="9">
        <v>3.7419139046946888E-2</v>
      </c>
      <c r="M174" s="11">
        <v>6.2568928921758304E-2</v>
      </c>
      <c r="N174" s="11">
        <v>5.6143398062380653E-2</v>
      </c>
      <c r="O174" s="9">
        <v>6.5527177391502933E-2</v>
      </c>
      <c r="P174" s="9">
        <v>4.5092065042963488E-2</v>
      </c>
      <c r="Q174" s="11">
        <v>6.1269510559333017E-2</v>
      </c>
      <c r="R174" s="11">
        <v>6.6827036894238967E-2</v>
      </c>
      <c r="S174" s="9">
        <v>7.8129926442168637E-2</v>
      </c>
      <c r="T174" s="9">
        <v>4.6334064841009069E-2</v>
      </c>
      <c r="U174" s="9">
        <v>5.6505255482834429E-2</v>
      </c>
      <c r="V174" s="9">
        <v>5.4314843246651513E-2</v>
      </c>
      <c r="W174" s="11">
        <v>9.3534341563157652E-2</v>
      </c>
      <c r="X174" s="11">
        <v>4.1236723988550307E-2</v>
      </c>
      <c r="Y174" s="11">
        <v>5.4510789383403847E-2</v>
      </c>
      <c r="Z174" s="13">
        <v>0.1034390689467979</v>
      </c>
      <c r="AA174" s="11">
        <v>7.2902610023195383E-2</v>
      </c>
      <c r="AB174" s="11">
        <v>7.0601566031137389E-2</v>
      </c>
      <c r="AC174" s="9">
        <v>6.0369426957856437E-2</v>
      </c>
      <c r="AD174" s="9">
        <v>4.7281185808185751E-2</v>
      </c>
      <c r="AE174" s="9">
        <v>6.4668346582605243E-2</v>
      </c>
      <c r="AF174" s="9">
        <v>6.3116217744139808E-2</v>
      </c>
      <c r="AG174" s="11">
        <v>6.4500062678128772E-2</v>
      </c>
      <c r="AH174" s="11">
        <v>7.506307239636556E-2</v>
      </c>
      <c r="AI174" s="11">
        <v>4.481890916632468E-2</v>
      </c>
      <c r="AJ174" s="11">
        <v>6.0656325386517412E-2</v>
      </c>
      <c r="AK174" s="9">
        <v>5.4414223398067653E-2</v>
      </c>
      <c r="AL174" s="9">
        <v>5.5353068301753211E-2</v>
      </c>
      <c r="AM174" s="9">
        <v>0.10381080051856841</v>
      </c>
      <c r="AN174" s="9">
        <v>0.2058471707666939</v>
      </c>
      <c r="AO174" s="9">
        <v>6.2039013668672163E-2</v>
      </c>
    </row>
    <row r="175" spans="1:41" ht="19.95" customHeight="1" x14ac:dyDescent="0.3">
      <c r="A175" s="16" t="s">
        <v>20</v>
      </c>
      <c r="B175" s="7">
        <v>4.0559049546898519E-2</v>
      </c>
      <c r="C175" s="9">
        <v>4.8372417334171828E-3</v>
      </c>
      <c r="D175" s="9">
        <v>9.861271297787114E-3</v>
      </c>
      <c r="E175" s="9">
        <v>2.7936308388352399E-2</v>
      </c>
      <c r="F175" s="9">
        <v>4.3367882714371621E-2</v>
      </c>
      <c r="G175" s="9">
        <v>3.9157946869365537E-2</v>
      </c>
      <c r="H175" s="11">
        <v>3.3382957982728008E-2</v>
      </c>
      <c r="I175" s="11">
        <v>5.0127528978178432E-2</v>
      </c>
      <c r="J175" s="11">
        <v>3.697515051542942E-2</v>
      </c>
      <c r="K175" s="9">
        <v>3.6383899451897773E-2</v>
      </c>
      <c r="L175" s="9">
        <v>5.0270015683603148E-2</v>
      </c>
      <c r="M175" s="11">
        <v>3.6511403388880377E-2</v>
      </c>
      <c r="N175" s="11">
        <v>5.2464407457451359E-2</v>
      </c>
      <c r="O175" s="9">
        <v>3.3110411135688411E-2</v>
      </c>
      <c r="P175" s="9">
        <v>5.33218723394146E-2</v>
      </c>
      <c r="Q175" s="11">
        <v>3.6212631622829977E-2</v>
      </c>
      <c r="R175" s="11">
        <v>4.4716951354838462E-2</v>
      </c>
      <c r="S175" s="9">
        <v>3.6579104228320183E-2</v>
      </c>
      <c r="T175" s="9">
        <v>3.6502676901708282E-2</v>
      </c>
      <c r="U175" s="9">
        <v>3.0295505454118399E-2</v>
      </c>
      <c r="V175" s="9">
        <v>0</v>
      </c>
      <c r="W175" s="11">
        <v>1.172994256705767E-2</v>
      </c>
      <c r="X175" s="11">
        <v>2.5832494018759519E-2</v>
      </c>
      <c r="Y175" s="11">
        <v>2.2003572025012162E-2</v>
      </c>
      <c r="Z175" s="11">
        <v>2.3201321564464309E-2</v>
      </c>
      <c r="AA175" s="11">
        <v>2.4346430419156819E-2</v>
      </c>
      <c r="AB175" s="13">
        <v>7.0890518796560845E-2</v>
      </c>
      <c r="AC175" s="9">
        <v>4.3565280383679537E-2</v>
      </c>
      <c r="AD175" s="9">
        <v>5.7589991539581532E-2</v>
      </c>
      <c r="AE175" s="9">
        <v>2.8469637363969031E-2</v>
      </c>
      <c r="AF175" s="9">
        <v>5.8275985476183359E-3</v>
      </c>
      <c r="AG175" s="11">
        <v>5.4984673276648452E-2</v>
      </c>
      <c r="AH175" s="11">
        <v>2.7382968541275591E-2</v>
      </c>
      <c r="AI175" s="11">
        <v>4.8672650144459338E-2</v>
      </c>
      <c r="AJ175" s="11">
        <v>2.9012769676447909E-2</v>
      </c>
      <c r="AK175" s="9">
        <v>4.2090550417405767E-2</v>
      </c>
      <c r="AL175" s="9">
        <v>3.5588960274184997E-2</v>
      </c>
      <c r="AM175" s="9">
        <v>4.491120906463883E-2</v>
      </c>
      <c r="AN175" s="9">
        <v>0</v>
      </c>
      <c r="AO175" s="9">
        <v>5.7172813048673332E-2</v>
      </c>
    </row>
    <row r="178" spans="1:41" x14ac:dyDescent="0.3">
      <c r="A178" s="1" t="s">
        <v>24</v>
      </c>
    </row>
    <row r="179" spans="1:41" ht="165" customHeight="1" x14ac:dyDescent="0.3">
      <c r="A179" s="19" t="s">
        <v>233</v>
      </c>
      <c r="B179" s="33"/>
      <c r="C179" s="33" t="s">
        <v>110</v>
      </c>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c r="AN179" s="18"/>
      <c r="AO179" s="18"/>
    </row>
    <row r="180" spans="1:41" ht="22.05" customHeight="1" x14ac:dyDescent="0.3">
      <c r="A180" s="2"/>
      <c r="B180" s="2"/>
      <c r="C180" s="51" t="s">
        <v>1</v>
      </c>
      <c r="D180" s="52"/>
      <c r="E180" s="52"/>
      <c r="F180" s="52"/>
      <c r="G180" s="53"/>
      <c r="H180" s="51" t="s">
        <v>2</v>
      </c>
      <c r="I180" s="52"/>
      <c r="J180" s="53"/>
      <c r="K180" s="51" t="s">
        <v>26</v>
      </c>
      <c r="L180" s="53"/>
      <c r="M180" s="51" t="s">
        <v>27</v>
      </c>
      <c r="N180" s="53"/>
      <c r="O180" s="51" t="s">
        <v>28</v>
      </c>
      <c r="P180" s="53"/>
      <c r="Q180" s="51" t="s">
        <v>29</v>
      </c>
      <c r="R180" s="53"/>
      <c r="S180" s="51" t="s">
        <v>30</v>
      </c>
      <c r="T180" s="52"/>
      <c r="U180" s="52"/>
      <c r="V180" s="53"/>
      <c r="W180" s="51" t="s">
        <v>31</v>
      </c>
      <c r="X180" s="52"/>
      <c r="Y180" s="52"/>
      <c r="Z180" s="52"/>
      <c r="AA180" s="52"/>
      <c r="AB180" s="53"/>
      <c r="AC180" s="51" t="s">
        <v>32</v>
      </c>
      <c r="AD180" s="52"/>
      <c r="AE180" s="52"/>
      <c r="AF180" s="53"/>
      <c r="AG180" s="51" t="s">
        <v>33</v>
      </c>
      <c r="AH180" s="52"/>
      <c r="AI180" s="52"/>
      <c r="AJ180" s="53"/>
      <c r="AK180" s="51" t="s">
        <v>34</v>
      </c>
      <c r="AL180" s="52"/>
      <c r="AM180" s="52"/>
      <c r="AN180" s="52"/>
      <c r="AO180" s="53"/>
    </row>
    <row r="181" spans="1:41" ht="58.05" customHeight="1" x14ac:dyDescent="0.3">
      <c r="A181" s="3" t="s">
        <v>35</v>
      </c>
      <c r="B181" s="3" t="s">
        <v>0</v>
      </c>
      <c r="C181" s="3" t="s">
        <v>3</v>
      </c>
      <c r="D181" s="3" t="s">
        <v>4</v>
      </c>
      <c r="E181" s="3" t="s">
        <v>5</v>
      </c>
      <c r="F181" s="3" t="s">
        <v>6</v>
      </c>
      <c r="G181" s="3" t="s">
        <v>7</v>
      </c>
      <c r="H181" s="3" t="s">
        <v>8</v>
      </c>
      <c r="I181" s="3" t="s">
        <v>9</v>
      </c>
      <c r="J181" s="3" t="s">
        <v>10</v>
      </c>
      <c r="K181" s="3" t="s">
        <v>36</v>
      </c>
      <c r="L181" s="3" t="s">
        <v>37</v>
      </c>
      <c r="M181" s="3" t="s">
        <v>38</v>
      </c>
      <c r="N181" s="3" t="s">
        <v>39</v>
      </c>
      <c r="O181" s="3" t="s">
        <v>40</v>
      </c>
      <c r="P181" s="3" t="s">
        <v>41</v>
      </c>
      <c r="Q181" s="3" t="s">
        <v>42</v>
      </c>
      <c r="R181" s="3" t="s">
        <v>43</v>
      </c>
      <c r="S181" s="3" t="s">
        <v>44</v>
      </c>
      <c r="T181" s="3" t="s">
        <v>45</v>
      </c>
      <c r="U181" s="3" t="s">
        <v>46</v>
      </c>
      <c r="V181" s="3" t="s">
        <v>47</v>
      </c>
      <c r="W181" s="3" t="s">
        <v>48</v>
      </c>
      <c r="X181" s="3" t="s">
        <v>49</v>
      </c>
      <c r="Y181" s="3" t="s">
        <v>50</v>
      </c>
      <c r="Z181" s="3" t="s">
        <v>51</v>
      </c>
      <c r="AA181" s="3" t="s">
        <v>52</v>
      </c>
      <c r="AB181" s="3" t="s">
        <v>53</v>
      </c>
      <c r="AC181" s="3" t="s">
        <v>54</v>
      </c>
      <c r="AD181" s="3" t="s">
        <v>55</v>
      </c>
      <c r="AE181" s="3" t="s">
        <v>56</v>
      </c>
      <c r="AF181" s="3" t="s">
        <v>57</v>
      </c>
      <c r="AG181" s="3" t="s">
        <v>58</v>
      </c>
      <c r="AH181" s="3" t="s">
        <v>59</v>
      </c>
      <c r="AI181" s="3" t="s">
        <v>60</v>
      </c>
      <c r="AJ181" s="3" t="s">
        <v>61</v>
      </c>
      <c r="AK181" s="3" t="s">
        <v>62</v>
      </c>
      <c r="AL181" s="3" t="s">
        <v>63</v>
      </c>
      <c r="AM181" s="3" t="s">
        <v>64</v>
      </c>
      <c r="AN181" s="3" t="s">
        <v>65</v>
      </c>
      <c r="AO181" s="3" t="s">
        <v>47</v>
      </c>
    </row>
    <row r="182" spans="1:41" ht="19.95" customHeight="1" x14ac:dyDescent="0.3">
      <c r="A182" s="15" t="s">
        <v>11</v>
      </c>
      <c r="B182" s="4">
        <v>627.34647142887115</v>
      </c>
      <c r="C182" s="5">
        <v>133.33082664012909</v>
      </c>
      <c r="D182" s="5">
        <v>83.218904137611389</v>
      </c>
      <c r="E182" s="5">
        <v>120.2205837965012</v>
      </c>
      <c r="F182" s="5">
        <v>186.42878586053851</v>
      </c>
      <c r="G182" s="5">
        <v>55.999029397964478</v>
      </c>
      <c r="H182" s="6">
        <v>164.15519976615909</v>
      </c>
      <c r="I182" s="6">
        <v>189.33461290597921</v>
      </c>
      <c r="J182" s="6">
        <v>273.85665875673288</v>
      </c>
      <c r="K182" s="5">
        <v>427.70663923025131</v>
      </c>
      <c r="L182" s="5">
        <v>196.45547795295721</v>
      </c>
      <c r="M182" s="6">
        <v>470.32255351543432</v>
      </c>
      <c r="N182" s="6">
        <v>157.02391791343689</v>
      </c>
      <c r="O182" s="5">
        <v>355.47873562574392</v>
      </c>
      <c r="P182" s="5">
        <v>262.52182370424271</v>
      </c>
      <c r="Q182" s="6">
        <v>343.94257760047913</v>
      </c>
      <c r="R182" s="6">
        <v>225.43150210380551</v>
      </c>
      <c r="S182" s="5">
        <v>216.67084330320361</v>
      </c>
      <c r="T182" s="5">
        <v>269.96380591392523</v>
      </c>
      <c r="U182" s="5">
        <v>78.393410801887512</v>
      </c>
      <c r="V182" s="5">
        <v>25.92060649394989</v>
      </c>
      <c r="W182" s="6">
        <v>67.905833661556244</v>
      </c>
      <c r="X182" s="6">
        <v>260.69068366289139</v>
      </c>
      <c r="Y182" s="6">
        <v>175.93756157159811</v>
      </c>
      <c r="Z182" s="6">
        <v>111.59675580263141</v>
      </c>
      <c r="AA182" s="6">
        <v>43.191352784633636</v>
      </c>
      <c r="AB182" s="6">
        <v>239.36826694011691</v>
      </c>
      <c r="AC182" s="5">
        <v>182.06867027282709</v>
      </c>
      <c r="AD182" s="5">
        <v>161.54389047622681</v>
      </c>
      <c r="AE182" s="5">
        <v>120.3324384093285</v>
      </c>
      <c r="AF182" s="5">
        <v>99.179983496665955</v>
      </c>
      <c r="AG182" s="6">
        <v>159.5131615400314</v>
      </c>
      <c r="AH182" s="6">
        <v>186.68929278850561</v>
      </c>
      <c r="AI182" s="6">
        <v>180.73349022865301</v>
      </c>
      <c r="AJ182" s="6">
        <v>100.4105268716812</v>
      </c>
      <c r="AK182" s="5">
        <v>377.7983158826828</v>
      </c>
      <c r="AL182" s="5">
        <v>163.11954438686371</v>
      </c>
      <c r="AM182" s="5">
        <v>23.637336850166321</v>
      </c>
      <c r="AN182" s="5">
        <v>22.794297814369202</v>
      </c>
      <c r="AO182" s="5">
        <v>39.996976494789124</v>
      </c>
    </row>
    <row r="183" spans="1:41" ht="19.95" customHeight="1" x14ac:dyDescent="0.3">
      <c r="A183" s="14" t="s">
        <v>12</v>
      </c>
      <c r="B183" s="4">
        <v>632</v>
      </c>
      <c r="C183" s="5">
        <v>146</v>
      </c>
      <c r="D183" s="5">
        <v>84</v>
      </c>
      <c r="E183" s="5">
        <v>126</v>
      </c>
      <c r="F183" s="5">
        <v>175</v>
      </c>
      <c r="G183" s="5">
        <v>57</v>
      </c>
      <c r="H183" s="6">
        <v>120</v>
      </c>
      <c r="I183" s="6">
        <v>206</v>
      </c>
      <c r="J183" s="6">
        <v>306</v>
      </c>
      <c r="K183" s="5">
        <v>439</v>
      </c>
      <c r="L183" s="5">
        <v>190</v>
      </c>
      <c r="M183" s="6">
        <v>463</v>
      </c>
      <c r="N183" s="6">
        <v>169</v>
      </c>
      <c r="O183" s="5">
        <v>362</v>
      </c>
      <c r="P183" s="5">
        <v>260</v>
      </c>
      <c r="Q183" s="6">
        <v>372</v>
      </c>
      <c r="R183" s="6">
        <v>210</v>
      </c>
      <c r="S183" s="5">
        <v>222</v>
      </c>
      <c r="T183" s="5">
        <v>267</v>
      </c>
      <c r="U183" s="5">
        <v>83</v>
      </c>
      <c r="V183" s="5">
        <v>28</v>
      </c>
      <c r="W183" s="6">
        <v>69</v>
      </c>
      <c r="X183" s="6">
        <v>273</v>
      </c>
      <c r="Y183" s="6">
        <v>181</v>
      </c>
      <c r="Z183" s="6">
        <v>104</v>
      </c>
      <c r="AA183" s="6">
        <v>45</v>
      </c>
      <c r="AB183" s="6">
        <v>237</v>
      </c>
      <c r="AC183" s="5">
        <v>174</v>
      </c>
      <c r="AD183" s="5">
        <v>161</v>
      </c>
      <c r="AE183" s="5">
        <v>124</v>
      </c>
      <c r="AF183" s="5">
        <v>107</v>
      </c>
      <c r="AG183" s="6">
        <v>98</v>
      </c>
      <c r="AH183" s="6">
        <v>221</v>
      </c>
      <c r="AI183" s="6">
        <v>208</v>
      </c>
      <c r="AJ183" s="6">
        <v>105</v>
      </c>
      <c r="AK183" s="5">
        <v>381</v>
      </c>
      <c r="AL183" s="5">
        <v>182</v>
      </c>
      <c r="AM183" s="5">
        <v>15</v>
      </c>
      <c r="AN183" s="5">
        <v>20</v>
      </c>
      <c r="AO183" s="5">
        <v>34</v>
      </c>
    </row>
    <row r="184" spans="1:41" ht="19.95" customHeight="1" x14ac:dyDescent="0.3">
      <c r="A184" s="17" t="s">
        <v>260</v>
      </c>
      <c r="B184" s="7">
        <v>0.43284347735912188</v>
      </c>
      <c r="C184" s="8">
        <v>0.60630634922487381</v>
      </c>
      <c r="D184" s="8">
        <v>0.61461445633076095</v>
      </c>
      <c r="E184" s="9">
        <v>0.45507439021668089</v>
      </c>
      <c r="F184" s="10">
        <v>0.30003779108717549</v>
      </c>
      <c r="G184" s="10">
        <v>0.1696533822967296</v>
      </c>
      <c r="H184" s="11">
        <v>0.38704019530468659</v>
      </c>
      <c r="I184" s="11">
        <v>0.41698802249116668</v>
      </c>
      <c r="J184" s="11">
        <v>0.47126077702686442</v>
      </c>
      <c r="K184" s="9">
        <v>0.43011111856771561</v>
      </c>
      <c r="L184" s="9">
        <v>0.43648388193294091</v>
      </c>
      <c r="M184" s="11">
        <v>0.4425958279025699</v>
      </c>
      <c r="N184" s="11">
        <v>0.40363295662239801</v>
      </c>
      <c r="O184" s="10">
        <v>0.39480952825272481</v>
      </c>
      <c r="P184" s="8">
        <v>0.49066968547972922</v>
      </c>
      <c r="Q184" s="11">
        <v>0.44811490117783048</v>
      </c>
      <c r="R184" s="11">
        <v>0.40012120933444217</v>
      </c>
      <c r="S184" s="10">
        <v>0.37011177899398762</v>
      </c>
      <c r="T184" s="8">
        <v>0.48529123383709022</v>
      </c>
      <c r="U184" s="9">
        <v>0.49299854800461218</v>
      </c>
      <c r="V184" s="9">
        <v>0.50227253717657294</v>
      </c>
      <c r="W184" s="11">
        <v>0.41910854790166358</v>
      </c>
      <c r="X184" s="13">
        <v>0.49215131793063432</v>
      </c>
      <c r="Y184" s="13">
        <v>0.53015680646744556</v>
      </c>
      <c r="Z184" s="11">
        <v>0.42053704793883018</v>
      </c>
      <c r="AA184" s="11">
        <v>0.50514935087862101</v>
      </c>
      <c r="AB184" s="12">
        <v>0.37948263833610979</v>
      </c>
      <c r="AC184" s="9">
        <v>0.40709140065792748</v>
      </c>
      <c r="AD184" s="9">
        <v>0.43452464369183758</v>
      </c>
      <c r="AE184" s="9">
        <v>0.47451786415533259</v>
      </c>
      <c r="AF184" s="9">
        <v>0.4841969207836338</v>
      </c>
      <c r="AG184" s="11">
        <v>0.43640340085292839</v>
      </c>
      <c r="AH184" s="11">
        <v>0.44057136624225651</v>
      </c>
      <c r="AI184" s="12">
        <v>0.36490665885773071</v>
      </c>
      <c r="AJ184" s="13">
        <v>0.53510257190834665</v>
      </c>
      <c r="AK184" s="9">
        <v>0.40892741697221741</v>
      </c>
      <c r="AL184" s="8">
        <v>0.49788641967773178</v>
      </c>
      <c r="AM184" s="9">
        <v>0.33843593800868388</v>
      </c>
      <c r="AN184" s="9">
        <v>0.22994456076911191</v>
      </c>
      <c r="AO184" s="9">
        <v>0.56490729374793569</v>
      </c>
    </row>
    <row r="185" spans="1:41" ht="19.95" customHeight="1" x14ac:dyDescent="0.3">
      <c r="A185" s="16" t="s">
        <v>14</v>
      </c>
      <c r="B185" s="7">
        <v>9.7756264772756063E-2</v>
      </c>
      <c r="C185" s="9">
        <v>0.1174138765989475</v>
      </c>
      <c r="D185" s="8">
        <v>0.2443106241349576</v>
      </c>
      <c r="E185" s="9">
        <v>9.0060510081737585E-2</v>
      </c>
      <c r="F185" s="10">
        <v>3.0453804173316511E-2</v>
      </c>
      <c r="G185" s="9">
        <v>6.156427680667332E-2</v>
      </c>
      <c r="H185" s="11">
        <v>8.5438899327034731E-2</v>
      </c>
      <c r="I185" s="11">
        <v>7.5822302344007192E-2</v>
      </c>
      <c r="J185" s="11">
        <v>0.1203038920581737</v>
      </c>
      <c r="K185" s="9">
        <v>0.10530632013254949</v>
      </c>
      <c r="L185" s="9">
        <v>8.2903442863310084E-2</v>
      </c>
      <c r="M185" s="11">
        <v>0.1063721712189583</v>
      </c>
      <c r="N185" s="11">
        <v>7.194965406990865E-2</v>
      </c>
      <c r="O185" s="9">
        <v>8.9099577525828852E-2</v>
      </c>
      <c r="P185" s="9">
        <v>0.1102302835495701</v>
      </c>
      <c r="Q185" s="13">
        <v>0.13745250987774171</v>
      </c>
      <c r="R185" s="12">
        <v>5.5822770704288559E-2</v>
      </c>
      <c r="S185" s="10">
        <v>7.0051979732786374E-2</v>
      </c>
      <c r="T185" s="9">
        <v>0.1188186981039934</v>
      </c>
      <c r="U185" s="9">
        <v>0.1138444315716314</v>
      </c>
      <c r="V185" s="9">
        <v>0.19858428069963011</v>
      </c>
      <c r="W185" s="11">
        <v>0.1354867839288213</v>
      </c>
      <c r="X185" s="11">
        <v>0.1167414276961993</v>
      </c>
      <c r="Y185" s="13">
        <v>0.15164591562253141</v>
      </c>
      <c r="Z185" s="11">
        <v>0.1053297572832527</v>
      </c>
      <c r="AA185" s="13">
        <v>0.21231715762839209</v>
      </c>
      <c r="AB185" s="12">
        <v>6.2446051423508793E-2</v>
      </c>
      <c r="AC185" s="9">
        <v>5.7516066572746667E-2</v>
      </c>
      <c r="AD185" s="9">
        <v>7.2922975816788527E-2</v>
      </c>
      <c r="AE185" s="8">
        <v>0.18473665884216811</v>
      </c>
      <c r="AF185" s="9">
        <v>0.14256895650662291</v>
      </c>
      <c r="AG185" s="11">
        <v>0.10360436256637549</v>
      </c>
      <c r="AH185" s="11">
        <v>6.8059075160177354E-2</v>
      </c>
      <c r="AI185" s="11">
        <v>0.1192646319677818</v>
      </c>
      <c r="AJ185" s="11">
        <v>0.1049668283342015</v>
      </c>
      <c r="AK185" s="9">
        <v>9.6250731858135985E-2</v>
      </c>
      <c r="AL185" s="9">
        <v>0.11700314682490209</v>
      </c>
      <c r="AM185" s="9">
        <v>0</v>
      </c>
      <c r="AN185" s="9">
        <v>6.8950596302502914E-2</v>
      </c>
      <c r="AO185" s="9">
        <v>0.1076707120307363</v>
      </c>
    </row>
    <row r="186" spans="1:41" ht="19.95" customHeight="1" x14ac:dyDescent="0.3">
      <c r="A186" s="17" t="s">
        <v>15</v>
      </c>
      <c r="B186" s="7">
        <v>0.33508721258636592</v>
      </c>
      <c r="C186" s="8">
        <v>0.48889247262592628</v>
      </c>
      <c r="D186" s="9">
        <v>0.37030383219580337</v>
      </c>
      <c r="E186" s="9">
        <v>0.36501388013494329</v>
      </c>
      <c r="F186" s="10">
        <v>0.26958398691385899</v>
      </c>
      <c r="G186" s="10">
        <v>0.10808910549005631</v>
      </c>
      <c r="H186" s="11">
        <v>0.3016012959776519</v>
      </c>
      <c r="I186" s="11">
        <v>0.34116572014715951</v>
      </c>
      <c r="J186" s="11">
        <v>0.35095688496869071</v>
      </c>
      <c r="K186" s="9">
        <v>0.32480479843516602</v>
      </c>
      <c r="L186" s="9">
        <v>0.35358043906963083</v>
      </c>
      <c r="M186" s="11">
        <v>0.33622365668361159</v>
      </c>
      <c r="N186" s="11">
        <v>0.33168330255248929</v>
      </c>
      <c r="O186" s="9">
        <v>0.305709950726896</v>
      </c>
      <c r="P186" s="9">
        <v>0.38043940193015913</v>
      </c>
      <c r="Q186" s="11">
        <v>0.31066239130008882</v>
      </c>
      <c r="R186" s="11">
        <v>0.34429843863015358</v>
      </c>
      <c r="S186" s="10">
        <v>0.30005979926120119</v>
      </c>
      <c r="T186" s="9">
        <v>0.36647253573309679</v>
      </c>
      <c r="U186" s="9">
        <v>0.3791541164329808</v>
      </c>
      <c r="V186" s="9">
        <v>0.30368825647694292</v>
      </c>
      <c r="W186" s="11">
        <v>0.28362176397284228</v>
      </c>
      <c r="X186" s="13">
        <v>0.375409890234435</v>
      </c>
      <c r="Y186" s="13">
        <v>0.37851089084491418</v>
      </c>
      <c r="Z186" s="11">
        <v>0.31520729065557762</v>
      </c>
      <c r="AA186" s="11">
        <v>0.29283219325022902</v>
      </c>
      <c r="AB186" s="11">
        <v>0.31703658691260111</v>
      </c>
      <c r="AC186" s="9">
        <v>0.34957533408518082</v>
      </c>
      <c r="AD186" s="9">
        <v>0.3616016678750491</v>
      </c>
      <c r="AE186" s="9">
        <v>0.28978120531316459</v>
      </c>
      <c r="AF186" s="9">
        <v>0.34162796427701092</v>
      </c>
      <c r="AG186" s="11">
        <v>0.33279903828655277</v>
      </c>
      <c r="AH186" s="11">
        <v>0.37251229108207923</v>
      </c>
      <c r="AI186" s="12">
        <v>0.24564202688994879</v>
      </c>
      <c r="AJ186" s="13">
        <v>0.43013574357414519</v>
      </c>
      <c r="AK186" s="9">
        <v>0.31267668511408142</v>
      </c>
      <c r="AL186" s="9">
        <v>0.38088327285282969</v>
      </c>
      <c r="AM186" s="9">
        <v>0.33843593800868388</v>
      </c>
      <c r="AN186" s="9">
        <v>0.16099396446660899</v>
      </c>
      <c r="AO186" s="9">
        <v>0.45723658171719939</v>
      </c>
    </row>
    <row r="187" spans="1:41" ht="19.95" customHeight="1" x14ac:dyDescent="0.3">
      <c r="A187" s="16" t="s">
        <v>261</v>
      </c>
      <c r="B187" s="7">
        <v>0.52383629269748821</v>
      </c>
      <c r="C187" s="10">
        <v>0.39369365077512619</v>
      </c>
      <c r="D187" s="10">
        <v>0.35873360894553591</v>
      </c>
      <c r="E187" s="9">
        <v>0.50280506266880354</v>
      </c>
      <c r="F187" s="8">
        <v>0.67289894606353873</v>
      </c>
      <c r="G187" s="8">
        <v>0.77930124225513098</v>
      </c>
      <c r="H187" s="11">
        <v>0.56242599282009398</v>
      </c>
      <c r="I187" s="11">
        <v>0.54557108287088785</v>
      </c>
      <c r="J187" s="11">
        <v>0.48567819910189519</v>
      </c>
      <c r="K187" s="9">
        <v>0.51881857638833129</v>
      </c>
      <c r="L187" s="9">
        <v>0.53636653223093811</v>
      </c>
      <c r="M187" s="11">
        <v>0.509278720711005</v>
      </c>
      <c r="N187" s="11">
        <v>0.56743955085489828</v>
      </c>
      <c r="O187" s="8">
        <v>0.57146018188883485</v>
      </c>
      <c r="P187" s="10">
        <v>0.45148219968158321</v>
      </c>
      <c r="Q187" s="11">
        <v>0.51856202067815582</v>
      </c>
      <c r="R187" s="11">
        <v>0.54780387915664719</v>
      </c>
      <c r="S187" s="8">
        <v>0.60195651728435717</v>
      </c>
      <c r="T187" s="10">
        <v>0.45526657772408391</v>
      </c>
      <c r="U187" s="9">
        <v>0.50700145199538782</v>
      </c>
      <c r="V187" s="9">
        <v>0.45051101439778601</v>
      </c>
      <c r="W187" s="11">
        <v>0.58089145209833637</v>
      </c>
      <c r="X187" s="12">
        <v>0.48236125337814573</v>
      </c>
      <c r="Y187" s="12">
        <v>0.45125474772405733</v>
      </c>
      <c r="Z187" s="11">
        <v>0.55470672715018376</v>
      </c>
      <c r="AA187" s="11">
        <v>0.49485064912137888</v>
      </c>
      <c r="AB187" s="13">
        <v>0.55163842920354134</v>
      </c>
      <c r="AC187" s="9">
        <v>0.54726981547987885</v>
      </c>
      <c r="AD187" s="9">
        <v>0.54280311385879532</v>
      </c>
      <c r="AE187" s="9">
        <v>0.48502371910922409</v>
      </c>
      <c r="AF187" s="9">
        <v>0.50346309954976276</v>
      </c>
      <c r="AG187" s="11">
        <v>0.48501664924532401</v>
      </c>
      <c r="AH187" s="11">
        <v>0.53369266789437142</v>
      </c>
      <c r="AI187" s="13">
        <v>0.59793900056099247</v>
      </c>
      <c r="AJ187" s="12">
        <v>0.43379915249632589</v>
      </c>
      <c r="AK187" s="9">
        <v>0.5537222893469893</v>
      </c>
      <c r="AL187" s="9">
        <v>0.47961392350120768</v>
      </c>
      <c r="AM187" s="9">
        <v>0.50140342642165014</v>
      </c>
      <c r="AN187" s="9">
        <v>0.67473268173377998</v>
      </c>
      <c r="AO187" s="9">
        <v>0.34915632650825151</v>
      </c>
    </row>
    <row r="188" spans="1:41" ht="19.95" customHeight="1" x14ac:dyDescent="0.3">
      <c r="A188" s="17" t="s">
        <v>17</v>
      </c>
      <c r="B188" s="7">
        <v>0.38739947470951519</v>
      </c>
      <c r="C188" s="9">
        <v>0.37058198911655532</v>
      </c>
      <c r="D188" s="10">
        <v>0.25535044572606541</v>
      </c>
      <c r="E188" s="9">
        <v>0.3792893205631116</v>
      </c>
      <c r="F188" s="8">
        <v>0.51932703680403991</v>
      </c>
      <c r="G188" s="10">
        <v>0.28826178083977438</v>
      </c>
      <c r="H188" s="11">
        <v>0.4514648190630744</v>
      </c>
      <c r="I188" s="11">
        <v>0.37285891424679268</v>
      </c>
      <c r="J188" s="11">
        <v>0.3590502351874732</v>
      </c>
      <c r="K188" s="9">
        <v>0.36900503411050278</v>
      </c>
      <c r="L188" s="9">
        <v>0.42684090391498319</v>
      </c>
      <c r="M188" s="11">
        <v>0.37808216891882113</v>
      </c>
      <c r="N188" s="11">
        <v>0.41530693689485659</v>
      </c>
      <c r="O188" s="9">
        <v>0.41520512713251578</v>
      </c>
      <c r="P188" s="9">
        <v>0.33702387917379101</v>
      </c>
      <c r="Q188" s="11">
        <v>0.37956110831904921</v>
      </c>
      <c r="R188" s="11">
        <v>0.4134140942764914</v>
      </c>
      <c r="S188" s="8">
        <v>0.42825689271053757</v>
      </c>
      <c r="T188" s="9">
        <v>0.34754567791958152</v>
      </c>
      <c r="U188" s="9">
        <v>0.37987851896035529</v>
      </c>
      <c r="V188" s="9">
        <v>0.30478308907889229</v>
      </c>
      <c r="W188" s="11">
        <v>0.37561601188319371</v>
      </c>
      <c r="X188" s="11">
        <v>0.37032440802483252</v>
      </c>
      <c r="Y188" s="12">
        <v>0.32617686800483958</v>
      </c>
      <c r="Z188" s="11">
        <v>0.39862854869232461</v>
      </c>
      <c r="AA188" s="11">
        <v>0.37688952449851848</v>
      </c>
      <c r="AB188" s="11">
        <v>0.40017856915912908</v>
      </c>
      <c r="AC188" s="9">
        <v>0.39757333887362778</v>
      </c>
      <c r="AD188" s="9">
        <v>0.42433055818271948</v>
      </c>
      <c r="AE188" s="9">
        <v>0.34374964278740899</v>
      </c>
      <c r="AF188" s="9">
        <v>0.35643627918715931</v>
      </c>
      <c r="AG188" s="11">
        <v>0.36049152781738247</v>
      </c>
      <c r="AH188" s="11">
        <v>0.40530840741018709</v>
      </c>
      <c r="AI188" s="11">
        <v>0.43351431547959518</v>
      </c>
      <c r="AJ188" s="11">
        <v>0.31384413489615381</v>
      </c>
      <c r="AK188" s="9">
        <v>0.39546968902163449</v>
      </c>
      <c r="AL188" s="9">
        <v>0.3485883743073841</v>
      </c>
      <c r="AM188" s="9">
        <v>0.50140342642165014</v>
      </c>
      <c r="AN188" s="9">
        <v>0.54888415752513664</v>
      </c>
      <c r="AO188" s="9">
        <v>0.31005002498264211</v>
      </c>
    </row>
    <row r="189" spans="1:41" ht="19.95" customHeight="1" x14ac:dyDescent="0.3">
      <c r="A189" s="16" t="s">
        <v>18</v>
      </c>
      <c r="B189" s="7">
        <v>8.7737851843843237E-2</v>
      </c>
      <c r="C189" s="10">
        <v>1.6751944948119869E-2</v>
      </c>
      <c r="D189" s="9">
        <v>6.2699652673388395E-2</v>
      </c>
      <c r="E189" s="9">
        <v>0.1163623012552837</v>
      </c>
      <c r="F189" s="9">
        <v>0.1174823678517949</v>
      </c>
      <c r="G189" s="8">
        <v>0.171227449037965</v>
      </c>
      <c r="H189" s="11">
        <v>5.2912927350440543E-2</v>
      </c>
      <c r="I189" s="11">
        <v>0.1135843109527967</v>
      </c>
      <c r="J189" s="11">
        <v>9.0743304077170656E-2</v>
      </c>
      <c r="K189" s="9">
        <v>9.5302698019948034E-2</v>
      </c>
      <c r="L189" s="9">
        <v>7.2690439758143044E-2</v>
      </c>
      <c r="M189" s="11">
        <v>8.0898040306058558E-2</v>
      </c>
      <c r="N189" s="11">
        <v>0.1082246520126469</v>
      </c>
      <c r="O189" s="8">
        <v>0.1100975674211158</v>
      </c>
      <c r="P189" s="10">
        <v>6.0584249637752122E-2</v>
      </c>
      <c r="Q189" s="11">
        <v>9.6820709994740337E-2</v>
      </c>
      <c r="R189" s="11">
        <v>7.1365091871802774E-2</v>
      </c>
      <c r="S189" s="9">
        <v>0.1110482002020339</v>
      </c>
      <c r="T189" s="9">
        <v>6.6502797579940001E-2</v>
      </c>
      <c r="U189" s="9">
        <v>0.1163063825427421</v>
      </c>
      <c r="V189" s="9">
        <v>2.763004549618181E-2</v>
      </c>
      <c r="W189" s="11">
        <v>0.11542769682003599</v>
      </c>
      <c r="X189" s="11">
        <v>8.8699581419986059E-2</v>
      </c>
      <c r="Y189" s="11">
        <v>7.9045573973417563E-2</v>
      </c>
      <c r="Z189" s="11">
        <v>6.9319442908092138E-2</v>
      </c>
      <c r="AA189" s="11">
        <v>6.9005586025062654E-2</v>
      </c>
      <c r="AB189" s="11">
        <v>9.1174484544789672E-2</v>
      </c>
      <c r="AC189" s="9">
        <v>9.7459832363395074E-2</v>
      </c>
      <c r="AD189" s="9">
        <v>6.7088674311956628E-2</v>
      </c>
      <c r="AE189" s="9">
        <v>0.1090286798389377</v>
      </c>
      <c r="AF189" s="9">
        <v>7.4640243750561039E-2</v>
      </c>
      <c r="AG189" s="11">
        <v>6.8072712381090972E-2</v>
      </c>
      <c r="AH189" s="11">
        <v>8.5185984133546791E-2</v>
      </c>
      <c r="AI189" s="11">
        <v>0.1161233362388671</v>
      </c>
      <c r="AJ189" s="11">
        <v>7.2630345013131342E-2</v>
      </c>
      <c r="AK189" s="9">
        <v>9.4456418007249285E-2</v>
      </c>
      <c r="AL189" s="9">
        <v>9.6762067653046638E-2</v>
      </c>
      <c r="AM189" s="9">
        <v>0</v>
      </c>
      <c r="AN189" s="9">
        <v>8.8120192228717517E-2</v>
      </c>
      <c r="AO189" s="9">
        <v>3.9106301525609483E-2</v>
      </c>
    </row>
    <row r="190" spans="1:41" ht="19.95" customHeight="1" x14ac:dyDescent="0.3">
      <c r="A190" s="17" t="s">
        <v>19</v>
      </c>
      <c r="B190" s="7">
        <v>4.8698966144129829E-2</v>
      </c>
      <c r="C190" s="10">
        <v>6.3597167104510214E-3</v>
      </c>
      <c r="D190" s="9">
        <v>4.0683510546082068E-2</v>
      </c>
      <c r="E190" s="10">
        <v>7.1534408504082487E-3</v>
      </c>
      <c r="F190" s="9">
        <v>3.6089541407703839E-2</v>
      </c>
      <c r="G190" s="8">
        <v>0.31981201237739149</v>
      </c>
      <c r="H190" s="11">
        <v>5.8048246406579032E-2</v>
      </c>
      <c r="I190" s="11">
        <v>5.9127857671298453E-2</v>
      </c>
      <c r="J190" s="11">
        <v>3.5884659837251337E-2</v>
      </c>
      <c r="K190" s="9">
        <v>5.4510844257880463E-2</v>
      </c>
      <c r="L190" s="9">
        <v>3.6835188557811788E-2</v>
      </c>
      <c r="M190" s="11">
        <v>5.0298511486125408E-2</v>
      </c>
      <c r="N190" s="11">
        <v>4.390796194739463E-2</v>
      </c>
      <c r="O190" s="9">
        <v>4.6157487335203272E-2</v>
      </c>
      <c r="P190" s="9">
        <v>5.3874070870040161E-2</v>
      </c>
      <c r="Q190" s="11">
        <v>4.2180202364366308E-2</v>
      </c>
      <c r="R190" s="11">
        <v>6.3024693008353061E-2</v>
      </c>
      <c r="S190" s="9">
        <v>6.2651424371785641E-2</v>
      </c>
      <c r="T190" s="9">
        <v>4.1218102224562438E-2</v>
      </c>
      <c r="U190" s="9">
        <v>1.0816550492290361E-2</v>
      </c>
      <c r="V190" s="9">
        <v>0.1180978798227118</v>
      </c>
      <c r="W190" s="11">
        <v>8.9847743395106774E-2</v>
      </c>
      <c r="X190" s="12">
        <v>2.3337263933327069E-2</v>
      </c>
      <c r="Y190" s="11">
        <v>4.603230574580007E-2</v>
      </c>
      <c r="Z190" s="11">
        <v>8.6758735549767041E-2</v>
      </c>
      <c r="AA190" s="11">
        <v>4.8955538597797797E-2</v>
      </c>
      <c r="AB190" s="11">
        <v>6.0285375499622547E-2</v>
      </c>
      <c r="AC190" s="9">
        <v>5.2236644242855998E-2</v>
      </c>
      <c r="AD190" s="9">
        <v>5.1383881364119213E-2</v>
      </c>
      <c r="AE190" s="9">
        <v>3.2245396482877407E-2</v>
      </c>
      <c r="AF190" s="9">
        <v>7.2386576612042411E-2</v>
      </c>
      <c r="AG190" s="11">
        <v>5.6452409046850498E-2</v>
      </c>
      <c r="AH190" s="11">
        <v>4.3198276350637541E-2</v>
      </c>
      <c r="AI190" s="11">
        <v>4.8301348842530227E-2</v>
      </c>
      <c r="AJ190" s="11">
        <v>4.7324672587040727E-2</v>
      </c>
      <c r="AK190" s="9">
        <v>6.3796182318105493E-2</v>
      </c>
      <c r="AL190" s="9">
        <v>3.4263481540776908E-2</v>
      </c>
      <c r="AM190" s="9">
        <v>0</v>
      </c>
      <c r="AN190" s="9">
        <v>3.7728331979925853E-2</v>
      </c>
      <c r="AO190" s="9">
        <v>0</v>
      </c>
    </row>
    <row r="191" spans="1:41" ht="19.95" customHeight="1" x14ac:dyDescent="0.3">
      <c r="A191" s="16" t="s">
        <v>20</v>
      </c>
      <c r="B191" s="7">
        <v>4.3320229943389819E-2</v>
      </c>
      <c r="C191" s="10">
        <v>0</v>
      </c>
      <c r="D191" s="9">
        <v>2.6651934723703159E-2</v>
      </c>
      <c r="E191" s="9">
        <v>4.212054711451553E-2</v>
      </c>
      <c r="F191" s="9">
        <v>2.7063262849285761E-2</v>
      </c>
      <c r="G191" s="9">
        <v>5.1045375448139432E-2</v>
      </c>
      <c r="H191" s="11">
        <v>5.0533811875219423E-2</v>
      </c>
      <c r="I191" s="11">
        <v>3.7440894637945532E-2</v>
      </c>
      <c r="J191" s="11">
        <v>4.3061023871240417E-2</v>
      </c>
      <c r="K191" s="9">
        <v>5.1070305043953088E-2</v>
      </c>
      <c r="L191" s="9">
        <v>2.7149585836121089E-2</v>
      </c>
      <c r="M191" s="11">
        <v>4.8125451386425072E-2</v>
      </c>
      <c r="N191" s="11">
        <v>2.8927492522703789E-2</v>
      </c>
      <c r="O191" s="9">
        <v>3.3730289858440309E-2</v>
      </c>
      <c r="P191" s="9">
        <v>5.7848114838687542E-2</v>
      </c>
      <c r="Q191" s="11">
        <v>3.332307814401371E-2</v>
      </c>
      <c r="R191" s="11">
        <v>5.2074911508910589E-2</v>
      </c>
      <c r="S191" s="9">
        <v>2.793170372165522E-2</v>
      </c>
      <c r="T191" s="8">
        <v>5.9442188438825878E-2</v>
      </c>
      <c r="U191" s="9">
        <v>0</v>
      </c>
      <c r="V191" s="9">
        <v>4.7216448425641093E-2</v>
      </c>
      <c r="W191" s="11">
        <v>0</v>
      </c>
      <c r="X191" s="12">
        <v>2.548742869121999E-2</v>
      </c>
      <c r="Y191" s="11">
        <v>1.8588445808497198E-2</v>
      </c>
      <c r="Z191" s="11">
        <v>2.475622491098603E-2</v>
      </c>
      <c r="AA191" s="11">
        <v>0</v>
      </c>
      <c r="AB191" s="13">
        <v>6.8878932460348805E-2</v>
      </c>
      <c r="AC191" s="9">
        <v>4.5638783862193701E-2</v>
      </c>
      <c r="AD191" s="9">
        <v>2.2672242449367001E-2</v>
      </c>
      <c r="AE191" s="9">
        <v>4.0458416735443217E-2</v>
      </c>
      <c r="AF191" s="9">
        <v>1.233997966660344E-2</v>
      </c>
      <c r="AG191" s="13">
        <v>7.8579949901747631E-2</v>
      </c>
      <c r="AH191" s="11">
        <v>2.5735965863372082E-2</v>
      </c>
      <c r="AI191" s="11">
        <v>3.715434058127691E-2</v>
      </c>
      <c r="AJ191" s="11">
        <v>3.1098275595327459E-2</v>
      </c>
      <c r="AK191" s="9">
        <v>3.7350293680793248E-2</v>
      </c>
      <c r="AL191" s="9">
        <v>2.249965682106048E-2</v>
      </c>
      <c r="AM191" s="9">
        <v>0.16016063556966589</v>
      </c>
      <c r="AN191" s="9">
        <v>9.5322757497108099E-2</v>
      </c>
      <c r="AO191" s="9">
        <v>8.593637974381281E-2</v>
      </c>
    </row>
    <row r="194" spans="1:41" x14ac:dyDescent="0.3">
      <c r="A194" s="1" t="s">
        <v>24</v>
      </c>
    </row>
    <row r="195" spans="1:41" ht="77.400000000000006" customHeight="1" x14ac:dyDescent="0.3">
      <c r="A195" s="19" t="s">
        <v>235</v>
      </c>
      <c r="B195" s="33"/>
      <c r="C195" s="33" t="s">
        <v>111</v>
      </c>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c r="AH195" s="18"/>
      <c r="AI195" s="18"/>
      <c r="AJ195" s="18"/>
      <c r="AK195" s="18"/>
      <c r="AL195" s="18"/>
      <c r="AM195" s="18"/>
      <c r="AN195" s="18"/>
      <c r="AO195" s="18"/>
    </row>
    <row r="196" spans="1:41" ht="22.05" customHeight="1" x14ac:dyDescent="0.3">
      <c r="A196" s="2"/>
      <c r="B196" s="2"/>
      <c r="C196" s="51" t="s">
        <v>1</v>
      </c>
      <c r="D196" s="52"/>
      <c r="E196" s="52"/>
      <c r="F196" s="52"/>
      <c r="G196" s="53"/>
      <c r="H196" s="51" t="s">
        <v>2</v>
      </c>
      <c r="I196" s="52"/>
      <c r="J196" s="53"/>
      <c r="K196" s="51" t="s">
        <v>26</v>
      </c>
      <c r="L196" s="53"/>
      <c r="M196" s="51" t="s">
        <v>27</v>
      </c>
      <c r="N196" s="53"/>
      <c r="O196" s="51" t="s">
        <v>28</v>
      </c>
      <c r="P196" s="53"/>
      <c r="Q196" s="51" t="s">
        <v>29</v>
      </c>
      <c r="R196" s="53"/>
      <c r="S196" s="51" t="s">
        <v>30</v>
      </c>
      <c r="T196" s="52"/>
      <c r="U196" s="52"/>
      <c r="V196" s="53"/>
      <c r="W196" s="51" t="s">
        <v>31</v>
      </c>
      <c r="X196" s="52"/>
      <c r="Y196" s="52"/>
      <c r="Z196" s="52"/>
      <c r="AA196" s="52"/>
      <c r="AB196" s="53"/>
      <c r="AC196" s="51" t="s">
        <v>32</v>
      </c>
      <c r="AD196" s="52"/>
      <c r="AE196" s="52"/>
      <c r="AF196" s="53"/>
      <c r="AG196" s="51" t="s">
        <v>33</v>
      </c>
      <c r="AH196" s="52"/>
      <c r="AI196" s="52"/>
      <c r="AJ196" s="53"/>
      <c r="AK196" s="51" t="s">
        <v>34</v>
      </c>
      <c r="AL196" s="52"/>
      <c r="AM196" s="52"/>
      <c r="AN196" s="52"/>
      <c r="AO196" s="53"/>
    </row>
    <row r="197" spans="1:41" ht="58.05" customHeight="1" x14ac:dyDescent="0.3">
      <c r="A197" s="3" t="s">
        <v>35</v>
      </c>
      <c r="B197" s="3" t="s">
        <v>0</v>
      </c>
      <c r="C197" s="3" t="s">
        <v>3</v>
      </c>
      <c r="D197" s="3" t="s">
        <v>4</v>
      </c>
      <c r="E197" s="3" t="s">
        <v>5</v>
      </c>
      <c r="F197" s="3" t="s">
        <v>6</v>
      </c>
      <c r="G197" s="3" t="s">
        <v>7</v>
      </c>
      <c r="H197" s="3" t="s">
        <v>8</v>
      </c>
      <c r="I197" s="3" t="s">
        <v>9</v>
      </c>
      <c r="J197" s="3" t="s">
        <v>10</v>
      </c>
      <c r="K197" s="3" t="s">
        <v>36</v>
      </c>
      <c r="L197" s="3" t="s">
        <v>37</v>
      </c>
      <c r="M197" s="3" t="s">
        <v>38</v>
      </c>
      <c r="N197" s="3" t="s">
        <v>39</v>
      </c>
      <c r="O197" s="3" t="s">
        <v>40</v>
      </c>
      <c r="P197" s="3" t="s">
        <v>41</v>
      </c>
      <c r="Q197" s="3" t="s">
        <v>42</v>
      </c>
      <c r="R197" s="3" t="s">
        <v>43</v>
      </c>
      <c r="S197" s="3" t="s">
        <v>44</v>
      </c>
      <c r="T197" s="3" t="s">
        <v>45</v>
      </c>
      <c r="U197" s="3" t="s">
        <v>46</v>
      </c>
      <c r="V197" s="3" t="s">
        <v>47</v>
      </c>
      <c r="W197" s="3" t="s">
        <v>48</v>
      </c>
      <c r="X197" s="3" t="s">
        <v>49</v>
      </c>
      <c r="Y197" s="3" t="s">
        <v>50</v>
      </c>
      <c r="Z197" s="3" t="s">
        <v>51</v>
      </c>
      <c r="AA197" s="3" t="s">
        <v>52</v>
      </c>
      <c r="AB197" s="3" t="s">
        <v>53</v>
      </c>
      <c r="AC197" s="3" t="s">
        <v>54</v>
      </c>
      <c r="AD197" s="3" t="s">
        <v>55</v>
      </c>
      <c r="AE197" s="3" t="s">
        <v>56</v>
      </c>
      <c r="AF197" s="3" t="s">
        <v>57</v>
      </c>
      <c r="AG197" s="3" t="s">
        <v>58</v>
      </c>
      <c r="AH197" s="3" t="s">
        <v>59</v>
      </c>
      <c r="AI197" s="3" t="s">
        <v>60</v>
      </c>
      <c r="AJ197" s="3" t="s">
        <v>61</v>
      </c>
      <c r="AK197" s="3" t="s">
        <v>62</v>
      </c>
      <c r="AL197" s="3" t="s">
        <v>63</v>
      </c>
      <c r="AM197" s="3" t="s">
        <v>64</v>
      </c>
      <c r="AN197" s="3" t="s">
        <v>65</v>
      </c>
      <c r="AO197" s="3" t="s">
        <v>47</v>
      </c>
    </row>
    <row r="198" spans="1:41" ht="19.95" customHeight="1" x14ac:dyDescent="0.3">
      <c r="A198" s="15" t="s">
        <v>11</v>
      </c>
      <c r="B198" s="4">
        <v>605.50404918193817</v>
      </c>
      <c r="C198" s="5">
        <v>128.52438396215439</v>
      </c>
      <c r="D198" s="5">
        <v>76.380033254623413</v>
      </c>
      <c r="E198" s="5">
        <v>102.3243951201439</v>
      </c>
      <c r="F198" s="5">
        <v>179.03803068399429</v>
      </c>
      <c r="G198" s="5">
        <v>64.649738192558289</v>
      </c>
      <c r="H198" s="6">
        <v>152.88803350925451</v>
      </c>
      <c r="I198" s="6">
        <v>187.0570516586304</v>
      </c>
      <c r="J198" s="6">
        <v>265.55896401405329</v>
      </c>
      <c r="K198" s="5">
        <v>418.1262184381485</v>
      </c>
      <c r="L198" s="5">
        <v>186.51783990859991</v>
      </c>
      <c r="M198" s="6">
        <v>460.57001012563711</v>
      </c>
      <c r="N198" s="6">
        <v>144.93403905630109</v>
      </c>
      <c r="O198" s="5">
        <v>343.12395912408829</v>
      </c>
      <c r="P198" s="5">
        <v>244.56265026330951</v>
      </c>
      <c r="Q198" s="6">
        <v>335.14960718154907</v>
      </c>
      <c r="R198" s="6">
        <v>212.1190792918205</v>
      </c>
      <c r="S198" s="5">
        <v>197.315633893013</v>
      </c>
      <c r="T198" s="5">
        <v>283.95156586170202</v>
      </c>
      <c r="U198" s="5">
        <v>60.420994997024543</v>
      </c>
      <c r="V198" s="5">
        <v>28.734705209732059</v>
      </c>
      <c r="W198" s="6">
        <v>62.061334192752838</v>
      </c>
      <c r="X198" s="6">
        <v>250.12236231565481</v>
      </c>
      <c r="Y198" s="6">
        <v>179.2169722914696</v>
      </c>
      <c r="Z198" s="6">
        <v>98.800832331180573</v>
      </c>
      <c r="AA198" s="6">
        <v>48.076544106006622</v>
      </c>
      <c r="AB198" s="6">
        <v>230.5492203831673</v>
      </c>
      <c r="AC198" s="5">
        <v>164.05709183216089</v>
      </c>
      <c r="AD198" s="5">
        <v>148.13843184709549</v>
      </c>
      <c r="AE198" s="5">
        <v>127.6556657552719</v>
      </c>
      <c r="AF198" s="5">
        <v>102.7388719320297</v>
      </c>
      <c r="AG198" s="6">
        <v>143.00327777862549</v>
      </c>
      <c r="AH198" s="6">
        <v>187.78714084625241</v>
      </c>
      <c r="AI198" s="6">
        <v>182.77570557594299</v>
      </c>
      <c r="AJ198" s="6">
        <v>91.937924981117249</v>
      </c>
      <c r="AK198" s="5">
        <v>377.15366524457932</v>
      </c>
      <c r="AL198" s="5">
        <v>147.12947934865949</v>
      </c>
      <c r="AM198" s="5">
        <v>21.958171725273129</v>
      </c>
      <c r="AN198" s="5">
        <v>27.411145567893978</v>
      </c>
      <c r="AO198" s="5">
        <v>31.85158729553223</v>
      </c>
    </row>
    <row r="199" spans="1:41" ht="19.95" customHeight="1" x14ac:dyDescent="0.3">
      <c r="A199" s="14" t="s">
        <v>12</v>
      </c>
      <c r="B199" s="4">
        <v>617</v>
      </c>
      <c r="C199" s="5">
        <v>143</v>
      </c>
      <c r="D199" s="5">
        <v>80</v>
      </c>
      <c r="E199" s="5">
        <v>108</v>
      </c>
      <c r="F199" s="5">
        <v>172</v>
      </c>
      <c r="G199" s="5">
        <v>64</v>
      </c>
      <c r="H199" s="6">
        <v>110</v>
      </c>
      <c r="I199" s="6">
        <v>208</v>
      </c>
      <c r="J199" s="6">
        <v>299</v>
      </c>
      <c r="K199" s="5">
        <v>425</v>
      </c>
      <c r="L199" s="5">
        <v>191</v>
      </c>
      <c r="M199" s="6">
        <v>460</v>
      </c>
      <c r="N199" s="6">
        <v>157</v>
      </c>
      <c r="O199" s="5">
        <v>352</v>
      </c>
      <c r="P199" s="5">
        <v>249</v>
      </c>
      <c r="Q199" s="6">
        <v>364</v>
      </c>
      <c r="R199" s="6">
        <v>202</v>
      </c>
      <c r="S199" s="5">
        <v>210</v>
      </c>
      <c r="T199" s="5">
        <v>284</v>
      </c>
      <c r="U199" s="5">
        <v>64</v>
      </c>
      <c r="V199" s="5">
        <v>28</v>
      </c>
      <c r="W199" s="6">
        <v>63</v>
      </c>
      <c r="X199" s="6">
        <v>263</v>
      </c>
      <c r="Y199" s="6">
        <v>190</v>
      </c>
      <c r="Z199" s="6">
        <v>96</v>
      </c>
      <c r="AA199" s="6">
        <v>52</v>
      </c>
      <c r="AB199" s="6">
        <v>233</v>
      </c>
      <c r="AC199" s="5">
        <v>161</v>
      </c>
      <c r="AD199" s="5">
        <v>153</v>
      </c>
      <c r="AE199" s="5">
        <v>134</v>
      </c>
      <c r="AF199" s="5">
        <v>108</v>
      </c>
      <c r="AG199" s="6">
        <v>86</v>
      </c>
      <c r="AH199" s="6">
        <v>222</v>
      </c>
      <c r="AI199" s="6">
        <v>214</v>
      </c>
      <c r="AJ199" s="6">
        <v>95</v>
      </c>
      <c r="AK199" s="5">
        <v>383</v>
      </c>
      <c r="AL199" s="5">
        <v>165</v>
      </c>
      <c r="AM199" s="5">
        <v>15</v>
      </c>
      <c r="AN199" s="5">
        <v>25</v>
      </c>
      <c r="AO199" s="5">
        <v>29</v>
      </c>
    </row>
    <row r="200" spans="1:41" ht="19.95" customHeight="1" x14ac:dyDescent="0.3">
      <c r="A200" s="49" t="s">
        <v>112</v>
      </c>
      <c r="B200" s="7">
        <v>0.48123948899667529</v>
      </c>
      <c r="C200" s="8">
        <v>0.80629231115582745</v>
      </c>
      <c r="D200" s="9">
        <v>0.58948388827220799</v>
      </c>
      <c r="E200" s="9">
        <v>0.48355279922398969</v>
      </c>
      <c r="F200" s="10">
        <v>0.38003368946575922</v>
      </c>
      <c r="G200" s="10">
        <v>0.14575516100269939</v>
      </c>
      <c r="H200" s="11">
        <v>0.44492567078101197</v>
      </c>
      <c r="I200" s="11">
        <v>0.48626658087405228</v>
      </c>
      <c r="J200" s="11">
        <v>0.49860510603893071</v>
      </c>
      <c r="K200" s="9">
        <v>0.48677929139211762</v>
      </c>
      <c r="L200" s="9">
        <v>0.46642875607710138</v>
      </c>
      <c r="M200" s="11">
        <v>0.49486343632553059</v>
      </c>
      <c r="N200" s="11">
        <v>0.43794543882006659</v>
      </c>
      <c r="O200" s="10">
        <v>0.41671469486714557</v>
      </c>
      <c r="P200" s="8">
        <v>0.56527884608658663</v>
      </c>
      <c r="Q200" s="11">
        <v>0.49597847319362981</v>
      </c>
      <c r="R200" s="11">
        <v>0.49126792617648107</v>
      </c>
      <c r="S200" s="9">
        <v>0.4500019983947533</v>
      </c>
      <c r="T200" s="8">
        <v>0.51701760215098835</v>
      </c>
      <c r="U200" s="9">
        <v>0.48128061526574861</v>
      </c>
      <c r="V200" s="9">
        <v>0.35727424206860542</v>
      </c>
      <c r="W200" s="11">
        <v>0.43553666277266673</v>
      </c>
      <c r="X200" s="13">
        <v>0.5408161220845672</v>
      </c>
      <c r="Y200" s="13">
        <v>0.54129554001542302</v>
      </c>
      <c r="Z200" s="11">
        <v>0.4482134615950133</v>
      </c>
      <c r="AA200" s="11">
        <v>0.54407453675087314</v>
      </c>
      <c r="AB200" s="12">
        <v>0.43077711879045177</v>
      </c>
      <c r="AC200" s="9">
        <v>0.50402085906569216</v>
      </c>
      <c r="AD200" s="9">
        <v>0.48890450226478699</v>
      </c>
      <c r="AE200" s="9">
        <v>0.44709351044008838</v>
      </c>
      <c r="AF200" s="9">
        <v>0.52076429093933441</v>
      </c>
      <c r="AG200" s="11">
        <v>0.42554102104367519</v>
      </c>
      <c r="AH200" s="11">
        <v>0.4808336437430778</v>
      </c>
      <c r="AI200" s="11">
        <v>0.46783968254766028</v>
      </c>
      <c r="AJ200" s="13">
        <v>0.59534294613669891</v>
      </c>
      <c r="AK200" s="9">
        <v>0.46443907465678702</v>
      </c>
      <c r="AL200" s="9">
        <v>0.49964658671525819</v>
      </c>
      <c r="AM200" s="9">
        <v>0.68801720665524435</v>
      </c>
      <c r="AN200" s="9">
        <v>0.33649913039783558</v>
      </c>
      <c r="AO200" s="9">
        <v>0.57715777148946323</v>
      </c>
    </row>
    <row r="201" spans="1:41" ht="19.95" customHeight="1" x14ac:dyDescent="0.3">
      <c r="A201" s="16" t="s">
        <v>113</v>
      </c>
      <c r="B201" s="7">
        <v>0.38717218629046929</v>
      </c>
      <c r="C201" s="10">
        <v>0.13182654057095719</v>
      </c>
      <c r="D201" s="10">
        <v>0.27352933999825862</v>
      </c>
      <c r="E201" s="9">
        <v>0.42168114624226632</v>
      </c>
      <c r="F201" s="8">
        <v>0.47292273241831051</v>
      </c>
      <c r="G201" s="8">
        <v>0.78435047152332904</v>
      </c>
      <c r="H201" s="11">
        <v>0.40801012567014072</v>
      </c>
      <c r="I201" s="11">
        <v>0.37743519401493397</v>
      </c>
      <c r="J201" s="11">
        <v>0.3820339733435838</v>
      </c>
      <c r="K201" s="9">
        <v>0.36271011918182589</v>
      </c>
      <c r="L201" s="9">
        <v>0.44379516751490777</v>
      </c>
      <c r="M201" s="11">
        <v>0.3880244687842983</v>
      </c>
      <c r="N201" s="11">
        <v>0.38446381109187128</v>
      </c>
      <c r="O201" s="8">
        <v>0.43769828652643811</v>
      </c>
      <c r="P201" s="10">
        <v>0.31611481051040741</v>
      </c>
      <c r="Q201" s="11">
        <v>0.40433295031614619</v>
      </c>
      <c r="R201" s="11">
        <v>0.38440203928224409</v>
      </c>
      <c r="S201" s="8">
        <v>0.45463600652537278</v>
      </c>
      <c r="T201" s="10">
        <v>0.34010753643828262</v>
      </c>
      <c r="U201" s="9">
        <v>0.36853543176950848</v>
      </c>
      <c r="V201" s="9">
        <v>0.51349941544740396</v>
      </c>
      <c r="W201" s="11">
        <v>0.42011765778846838</v>
      </c>
      <c r="X201" s="11">
        <v>0.36175484534257668</v>
      </c>
      <c r="Y201" s="11">
        <v>0.39401712577599529</v>
      </c>
      <c r="Z201" s="11">
        <v>0.43961793672170241</v>
      </c>
      <c r="AA201" s="11">
        <v>0.3544971530878247</v>
      </c>
      <c r="AB201" s="11">
        <v>0.39335349044709428</v>
      </c>
      <c r="AC201" s="9">
        <v>0.38932793436715152</v>
      </c>
      <c r="AD201" s="9">
        <v>0.34268791891659772</v>
      </c>
      <c r="AE201" s="9">
        <v>0.46228235648243138</v>
      </c>
      <c r="AF201" s="9">
        <v>0.38360771459564358</v>
      </c>
      <c r="AG201" s="11">
        <v>0.38402320529859968</v>
      </c>
      <c r="AH201" s="11">
        <v>0.38971405923776331</v>
      </c>
      <c r="AI201" s="11">
        <v>0.40325088370446027</v>
      </c>
      <c r="AJ201" s="11">
        <v>0.35491333647565948</v>
      </c>
      <c r="AK201" s="9">
        <v>0.4180717470918815</v>
      </c>
      <c r="AL201" s="9">
        <v>0.36714772946406471</v>
      </c>
      <c r="AM201" s="9">
        <v>0.15130114390999769</v>
      </c>
      <c r="AN201" s="9">
        <v>0.38167859148259781</v>
      </c>
      <c r="AO201" s="9">
        <v>0.28112371556052451</v>
      </c>
    </row>
    <row r="202" spans="1:41" ht="19.95" customHeight="1" x14ac:dyDescent="0.3">
      <c r="A202" s="17" t="s">
        <v>72</v>
      </c>
      <c r="B202" s="7">
        <v>0.13158832471285539</v>
      </c>
      <c r="C202" s="10">
        <v>6.1881148273215301E-2</v>
      </c>
      <c r="D202" s="9">
        <v>0.13698677172953341</v>
      </c>
      <c r="E202" s="9">
        <v>9.4766054533743968E-2</v>
      </c>
      <c r="F202" s="8">
        <v>0.1470435781159303</v>
      </c>
      <c r="G202" s="9">
        <v>6.9894367473971528E-2</v>
      </c>
      <c r="H202" s="11">
        <v>0.14706420354884731</v>
      </c>
      <c r="I202" s="11">
        <v>0.13629822511101369</v>
      </c>
      <c r="J202" s="11">
        <v>0.1193609206174855</v>
      </c>
      <c r="K202" s="9">
        <v>0.1505105894260565</v>
      </c>
      <c r="L202" s="9">
        <v>8.9776076407990818E-2</v>
      </c>
      <c r="M202" s="11">
        <v>0.11711209489017101</v>
      </c>
      <c r="N202" s="11">
        <v>0.17759075008806199</v>
      </c>
      <c r="O202" s="9">
        <v>0.14558701860641621</v>
      </c>
      <c r="P202" s="9">
        <v>0.1186063434030059</v>
      </c>
      <c r="Q202" s="11">
        <v>9.9688576490223973E-2</v>
      </c>
      <c r="R202" s="11">
        <v>0.12433003454127479</v>
      </c>
      <c r="S202" s="9">
        <v>9.5361995079873876E-2</v>
      </c>
      <c r="T202" s="9">
        <v>0.142874861410729</v>
      </c>
      <c r="U202" s="9">
        <v>0.1501839529647428</v>
      </c>
      <c r="V202" s="9">
        <v>0.12922634248399059</v>
      </c>
      <c r="W202" s="11">
        <v>0.14434567943886489</v>
      </c>
      <c r="X202" s="12">
        <v>9.7429032572855997E-2</v>
      </c>
      <c r="Y202" s="12">
        <v>6.4687334208581679E-2</v>
      </c>
      <c r="Z202" s="11">
        <v>0.1121686016832843</v>
      </c>
      <c r="AA202" s="11">
        <v>0.1014283101613022</v>
      </c>
      <c r="AB202" s="13">
        <v>0.17586939076245389</v>
      </c>
      <c r="AC202" s="9">
        <v>0.10665120656715631</v>
      </c>
      <c r="AD202" s="8">
        <v>0.16840757881861529</v>
      </c>
      <c r="AE202" s="9">
        <v>9.0624133077480185E-2</v>
      </c>
      <c r="AF202" s="9">
        <v>9.5627994465021973E-2</v>
      </c>
      <c r="AG202" s="13">
        <v>0.19043577365772499</v>
      </c>
      <c r="AH202" s="11">
        <v>0.12945229701915889</v>
      </c>
      <c r="AI202" s="11">
        <v>0.12890943374787939</v>
      </c>
      <c r="AJ202" s="12">
        <v>4.9743717387641571E-2</v>
      </c>
      <c r="AK202" s="9">
        <v>0.11748917825133159</v>
      </c>
      <c r="AL202" s="9">
        <v>0.13320568382067721</v>
      </c>
      <c r="AM202" s="9">
        <v>0.16068164943475791</v>
      </c>
      <c r="AN202" s="8">
        <v>0.28182227811956662</v>
      </c>
      <c r="AO202" s="9">
        <v>0.14171851295001231</v>
      </c>
    </row>
    <row r="205" spans="1:41" x14ac:dyDescent="0.3">
      <c r="A205" s="1" t="s">
        <v>24</v>
      </c>
    </row>
    <row r="206" spans="1:41" ht="70.05" customHeight="1" x14ac:dyDescent="0.3">
      <c r="A206" s="19" t="s">
        <v>234</v>
      </c>
      <c r="B206" s="33"/>
      <c r="C206" s="33" t="s">
        <v>111</v>
      </c>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row>
    <row r="207" spans="1:41" ht="22.05" customHeight="1" x14ac:dyDescent="0.3">
      <c r="A207" s="2"/>
      <c r="B207" s="2"/>
      <c r="C207" s="51" t="s">
        <v>1</v>
      </c>
      <c r="D207" s="52"/>
      <c r="E207" s="52"/>
      <c r="F207" s="52"/>
      <c r="G207" s="53"/>
      <c r="H207" s="51" t="s">
        <v>2</v>
      </c>
      <c r="I207" s="52"/>
      <c r="J207" s="53"/>
      <c r="K207" s="51" t="s">
        <v>26</v>
      </c>
      <c r="L207" s="53"/>
      <c r="M207" s="51" t="s">
        <v>27</v>
      </c>
      <c r="N207" s="53"/>
      <c r="O207" s="51" t="s">
        <v>28</v>
      </c>
      <c r="P207" s="53"/>
      <c r="Q207" s="51" t="s">
        <v>29</v>
      </c>
      <c r="R207" s="53"/>
      <c r="S207" s="51" t="s">
        <v>30</v>
      </c>
      <c r="T207" s="52"/>
      <c r="U207" s="52"/>
      <c r="V207" s="53"/>
      <c r="W207" s="51" t="s">
        <v>31</v>
      </c>
      <c r="X207" s="52"/>
      <c r="Y207" s="52"/>
      <c r="Z207" s="52"/>
      <c r="AA207" s="52"/>
      <c r="AB207" s="53"/>
      <c r="AC207" s="51" t="s">
        <v>32</v>
      </c>
      <c r="AD207" s="52"/>
      <c r="AE207" s="52"/>
      <c r="AF207" s="53"/>
      <c r="AG207" s="51" t="s">
        <v>33</v>
      </c>
      <c r="AH207" s="52"/>
      <c r="AI207" s="52"/>
      <c r="AJ207" s="53"/>
      <c r="AK207" s="51" t="s">
        <v>34</v>
      </c>
      <c r="AL207" s="52"/>
      <c r="AM207" s="52"/>
      <c r="AN207" s="52"/>
      <c r="AO207" s="53"/>
    </row>
    <row r="208" spans="1:41" ht="58.05" customHeight="1" x14ac:dyDescent="0.3">
      <c r="A208" s="3" t="s">
        <v>35</v>
      </c>
      <c r="B208" s="3" t="s">
        <v>0</v>
      </c>
      <c r="C208" s="3" t="s">
        <v>3</v>
      </c>
      <c r="D208" s="3" t="s">
        <v>4</v>
      </c>
      <c r="E208" s="3" t="s">
        <v>5</v>
      </c>
      <c r="F208" s="3" t="s">
        <v>6</v>
      </c>
      <c r="G208" s="3" t="s">
        <v>7</v>
      </c>
      <c r="H208" s="3" t="s">
        <v>8</v>
      </c>
      <c r="I208" s="3" t="s">
        <v>9</v>
      </c>
      <c r="J208" s="3" t="s">
        <v>10</v>
      </c>
      <c r="K208" s="3" t="s">
        <v>36</v>
      </c>
      <c r="L208" s="3" t="s">
        <v>37</v>
      </c>
      <c r="M208" s="3" t="s">
        <v>38</v>
      </c>
      <c r="N208" s="3" t="s">
        <v>39</v>
      </c>
      <c r="O208" s="3" t="s">
        <v>40</v>
      </c>
      <c r="P208" s="3" t="s">
        <v>41</v>
      </c>
      <c r="Q208" s="3" t="s">
        <v>42</v>
      </c>
      <c r="R208" s="3" t="s">
        <v>43</v>
      </c>
      <c r="S208" s="3" t="s">
        <v>44</v>
      </c>
      <c r="T208" s="3" t="s">
        <v>45</v>
      </c>
      <c r="U208" s="3" t="s">
        <v>46</v>
      </c>
      <c r="V208" s="3" t="s">
        <v>47</v>
      </c>
      <c r="W208" s="3" t="s">
        <v>48</v>
      </c>
      <c r="X208" s="3" t="s">
        <v>49</v>
      </c>
      <c r="Y208" s="3" t="s">
        <v>50</v>
      </c>
      <c r="Z208" s="3" t="s">
        <v>51</v>
      </c>
      <c r="AA208" s="3" t="s">
        <v>52</v>
      </c>
      <c r="AB208" s="3" t="s">
        <v>53</v>
      </c>
      <c r="AC208" s="3" t="s">
        <v>54</v>
      </c>
      <c r="AD208" s="3" t="s">
        <v>55</v>
      </c>
      <c r="AE208" s="3" t="s">
        <v>56</v>
      </c>
      <c r="AF208" s="3" t="s">
        <v>57</v>
      </c>
      <c r="AG208" s="3" t="s">
        <v>58</v>
      </c>
      <c r="AH208" s="3" t="s">
        <v>59</v>
      </c>
      <c r="AI208" s="3" t="s">
        <v>60</v>
      </c>
      <c r="AJ208" s="3" t="s">
        <v>61</v>
      </c>
      <c r="AK208" s="3" t="s">
        <v>62</v>
      </c>
      <c r="AL208" s="3" t="s">
        <v>63</v>
      </c>
      <c r="AM208" s="3" t="s">
        <v>64</v>
      </c>
      <c r="AN208" s="3" t="s">
        <v>65</v>
      </c>
      <c r="AO208" s="3" t="s">
        <v>47</v>
      </c>
    </row>
    <row r="209" spans="1:41" ht="19.95" customHeight="1" x14ac:dyDescent="0.3">
      <c r="A209" s="14" t="s">
        <v>11</v>
      </c>
      <c r="B209" s="4">
        <v>667.68519806861877</v>
      </c>
      <c r="C209" s="5">
        <v>152.8634504079819</v>
      </c>
      <c r="D209" s="5">
        <v>80.49676126241684</v>
      </c>
      <c r="E209" s="5">
        <v>139.9637454748154</v>
      </c>
      <c r="F209" s="5">
        <v>199.63659137487409</v>
      </c>
      <c r="G209" s="5">
        <v>49.561364114284522</v>
      </c>
      <c r="H209" s="6">
        <v>171.93704044818881</v>
      </c>
      <c r="I209" s="6">
        <v>222.14596217870709</v>
      </c>
      <c r="J209" s="6">
        <v>273.60219544172293</v>
      </c>
      <c r="K209" s="5">
        <v>461.23711305856699</v>
      </c>
      <c r="L209" s="5">
        <v>204.12372159957889</v>
      </c>
      <c r="M209" s="6">
        <v>491.73006731271738</v>
      </c>
      <c r="N209" s="6">
        <v>175.95513075590131</v>
      </c>
      <c r="O209" s="5">
        <v>385.02709406614298</v>
      </c>
      <c r="P209" s="5">
        <v>277.80442798137659</v>
      </c>
      <c r="Q209" s="6">
        <v>370.4715062379837</v>
      </c>
      <c r="R209" s="6">
        <v>238.53633916378021</v>
      </c>
      <c r="S209" s="5">
        <v>229.53694468736651</v>
      </c>
      <c r="T209" s="5">
        <v>285.7525829076767</v>
      </c>
      <c r="U209" s="5">
        <v>89.693131148815155</v>
      </c>
      <c r="V209" s="5">
        <v>25.983440399169918</v>
      </c>
      <c r="W209" s="6">
        <v>67.768113851547241</v>
      </c>
      <c r="X209" s="6">
        <v>281.47807860374451</v>
      </c>
      <c r="Y209" s="6">
        <v>201.30989724397659</v>
      </c>
      <c r="Z209" s="6">
        <v>108.1589196920395</v>
      </c>
      <c r="AA209" s="6">
        <v>50.669429302215583</v>
      </c>
      <c r="AB209" s="6">
        <v>254.9377703666687</v>
      </c>
      <c r="AC209" s="5">
        <v>192.17916578054431</v>
      </c>
      <c r="AD209" s="5">
        <v>158.8115470409393</v>
      </c>
      <c r="AE209" s="5">
        <v>138.2470666766167</v>
      </c>
      <c r="AF209" s="5">
        <v>121.0825799703598</v>
      </c>
      <c r="AG209" s="6">
        <v>159.07745742797849</v>
      </c>
      <c r="AH209" s="6">
        <v>201.95237392187121</v>
      </c>
      <c r="AI209" s="6">
        <v>205.75465559959409</v>
      </c>
      <c r="AJ209" s="6">
        <v>100.900711119175</v>
      </c>
      <c r="AK209" s="5">
        <v>418.9917876124382</v>
      </c>
      <c r="AL209" s="5">
        <v>161.99477398395541</v>
      </c>
      <c r="AM209" s="5">
        <v>25.794746279716492</v>
      </c>
      <c r="AN209" s="5">
        <v>12.40554183721542</v>
      </c>
      <c r="AO209" s="5">
        <v>48.498348355293267</v>
      </c>
    </row>
    <row r="210" spans="1:41" ht="19.95" customHeight="1" x14ac:dyDescent="0.3">
      <c r="A210" s="15" t="s">
        <v>12</v>
      </c>
      <c r="B210" s="4">
        <v>681</v>
      </c>
      <c r="C210" s="5">
        <v>170</v>
      </c>
      <c r="D210" s="5">
        <v>80</v>
      </c>
      <c r="E210" s="5">
        <v>146</v>
      </c>
      <c r="F210" s="5">
        <v>191</v>
      </c>
      <c r="G210" s="5">
        <v>52</v>
      </c>
      <c r="H210" s="6">
        <v>129</v>
      </c>
      <c r="I210" s="6">
        <v>241</v>
      </c>
      <c r="J210" s="6">
        <v>311</v>
      </c>
      <c r="K210" s="5">
        <v>480</v>
      </c>
      <c r="L210" s="5">
        <v>199</v>
      </c>
      <c r="M210" s="6">
        <v>494</v>
      </c>
      <c r="N210" s="6">
        <v>187</v>
      </c>
      <c r="O210" s="5">
        <v>388</v>
      </c>
      <c r="P210" s="5">
        <v>288</v>
      </c>
      <c r="Q210" s="6">
        <v>399</v>
      </c>
      <c r="R210" s="6">
        <v>230</v>
      </c>
      <c r="S210" s="5">
        <v>233</v>
      </c>
      <c r="T210" s="5">
        <v>291</v>
      </c>
      <c r="U210" s="5">
        <v>94</v>
      </c>
      <c r="V210" s="5">
        <v>29</v>
      </c>
      <c r="W210" s="6">
        <v>69</v>
      </c>
      <c r="X210" s="6">
        <v>295</v>
      </c>
      <c r="Y210" s="6">
        <v>204</v>
      </c>
      <c r="Z210" s="6">
        <v>102</v>
      </c>
      <c r="AA210" s="6">
        <v>49</v>
      </c>
      <c r="AB210" s="6">
        <v>259</v>
      </c>
      <c r="AC210" s="5">
        <v>182</v>
      </c>
      <c r="AD210" s="5">
        <v>166</v>
      </c>
      <c r="AE210" s="5">
        <v>146</v>
      </c>
      <c r="AF210" s="5">
        <v>126</v>
      </c>
      <c r="AG210" s="6">
        <v>100</v>
      </c>
      <c r="AH210" s="6">
        <v>238</v>
      </c>
      <c r="AI210" s="6">
        <v>234</v>
      </c>
      <c r="AJ210" s="6">
        <v>109</v>
      </c>
      <c r="AK210" s="5">
        <v>424</v>
      </c>
      <c r="AL210" s="5">
        <v>183</v>
      </c>
      <c r="AM210" s="5">
        <v>18</v>
      </c>
      <c r="AN210" s="5">
        <v>12</v>
      </c>
      <c r="AO210" s="5">
        <v>44</v>
      </c>
    </row>
    <row r="211" spans="1:41" ht="19.95" customHeight="1" x14ac:dyDescent="0.3">
      <c r="A211" s="50" t="s">
        <v>114</v>
      </c>
      <c r="B211" s="7">
        <v>0.42134448313853129</v>
      </c>
      <c r="C211" s="8">
        <v>0.67485740514998382</v>
      </c>
      <c r="D211" s="9">
        <v>0.43727761348114519</v>
      </c>
      <c r="E211" s="9">
        <v>0.46502635022466698</v>
      </c>
      <c r="F211" s="10">
        <v>0.2784736728090082</v>
      </c>
      <c r="G211" s="10">
        <v>0.1060488352981874</v>
      </c>
      <c r="H211" s="11">
        <v>0.39889419784263902</v>
      </c>
      <c r="I211" s="11">
        <v>0.43232275751550148</v>
      </c>
      <c r="J211" s="11">
        <v>0.42653909162537018</v>
      </c>
      <c r="K211" s="8">
        <v>0.45409507254382769</v>
      </c>
      <c r="L211" s="10">
        <v>0.3407522183590494</v>
      </c>
      <c r="M211" s="11">
        <v>0.40875102828528642</v>
      </c>
      <c r="N211" s="11">
        <v>0.45653857140457099</v>
      </c>
      <c r="O211" s="9">
        <v>0.42414389815844827</v>
      </c>
      <c r="P211" s="9">
        <v>0.41967008186067978</v>
      </c>
      <c r="Q211" s="11">
        <v>0.42853755083193912</v>
      </c>
      <c r="R211" s="11">
        <v>0.41264958199948443</v>
      </c>
      <c r="S211" s="9">
        <v>0.38998765268700392</v>
      </c>
      <c r="T211" s="9">
        <v>0.42717378864368488</v>
      </c>
      <c r="U211" s="9">
        <v>0.4679569727967392</v>
      </c>
      <c r="V211" s="9">
        <v>0.48679517182436571</v>
      </c>
      <c r="W211" s="11">
        <v>0.48940684721402278</v>
      </c>
      <c r="X211" s="13">
        <v>0.49218037668361481</v>
      </c>
      <c r="Y211" s="13">
        <v>0.50186643242251372</v>
      </c>
      <c r="Z211" s="11">
        <v>0.44762324650611479</v>
      </c>
      <c r="AA211" s="11">
        <v>0.52862579008511035</v>
      </c>
      <c r="AB211" s="12">
        <v>0.37042963255937827</v>
      </c>
      <c r="AC211" s="9">
        <v>0.41464440032626382</v>
      </c>
      <c r="AD211" s="9">
        <v>0.43160448351791458</v>
      </c>
      <c r="AE211" s="9">
        <v>0.43551099917030772</v>
      </c>
      <c r="AF211" s="9">
        <v>0.43935238229820373</v>
      </c>
      <c r="AG211" s="11">
        <v>0.43059372483660602</v>
      </c>
      <c r="AH211" s="11">
        <v>0.41800692067401451</v>
      </c>
      <c r="AI211" s="11">
        <v>0.38993396186542012</v>
      </c>
      <c r="AJ211" s="11">
        <v>0.47749417459527638</v>
      </c>
      <c r="AK211" s="9">
        <v>0.40003306455368459</v>
      </c>
      <c r="AL211" s="9">
        <v>0.46856820293521328</v>
      </c>
      <c r="AM211" s="9">
        <v>0.46745256993747841</v>
      </c>
      <c r="AN211" s="9">
        <v>0.57006247355775008</v>
      </c>
      <c r="AO211" s="9">
        <v>0.38515850654854777</v>
      </c>
    </row>
    <row r="212" spans="1:41" ht="19.95" customHeight="1" x14ac:dyDescent="0.3">
      <c r="A212" s="17" t="s">
        <v>113</v>
      </c>
      <c r="B212" s="7">
        <v>0.45064357958739309</v>
      </c>
      <c r="C212" s="10">
        <v>0.21098649486326121</v>
      </c>
      <c r="D212" s="9">
        <v>0.49285290859389319</v>
      </c>
      <c r="E212" s="9">
        <v>0.43763197602945558</v>
      </c>
      <c r="F212" s="8">
        <v>0.57109592535807763</v>
      </c>
      <c r="G212" s="8">
        <v>0.80922783813730481</v>
      </c>
      <c r="H212" s="11">
        <v>0.47711955901859721</v>
      </c>
      <c r="I212" s="11">
        <v>0.44841732585864069</v>
      </c>
      <c r="J212" s="11">
        <v>0.4358131128099253</v>
      </c>
      <c r="K212" s="10">
        <v>0.4114412278629645</v>
      </c>
      <c r="L212" s="8">
        <v>0.5443565436277219</v>
      </c>
      <c r="M212" s="11">
        <v>0.46521166620115773</v>
      </c>
      <c r="N212" s="11">
        <v>0.40993111965269641</v>
      </c>
      <c r="O212" s="9">
        <v>0.43468467561142787</v>
      </c>
      <c r="P212" s="9">
        <v>0.46831999837836757</v>
      </c>
      <c r="Q212" s="11">
        <v>0.45218082691100953</v>
      </c>
      <c r="R212" s="11">
        <v>0.46755411746896858</v>
      </c>
      <c r="S212" s="9">
        <v>0.46366781846623739</v>
      </c>
      <c r="T212" s="9">
        <v>0.47915995008003121</v>
      </c>
      <c r="U212" s="9">
        <v>0.36625069838551783</v>
      </c>
      <c r="V212" s="9">
        <v>0.40083435270237278</v>
      </c>
      <c r="W212" s="11">
        <v>0.41786969842826982</v>
      </c>
      <c r="X212" s="12">
        <v>0.40401241107786229</v>
      </c>
      <c r="Y212" s="11">
        <v>0.40252859766866711</v>
      </c>
      <c r="Z212" s="11">
        <v>0.45763848971964849</v>
      </c>
      <c r="AA212" s="11">
        <v>0.34475238772991101</v>
      </c>
      <c r="AB212" s="11">
        <v>0.47024972965384182</v>
      </c>
      <c r="AC212" s="9">
        <v>0.43412350486168189</v>
      </c>
      <c r="AD212" s="9">
        <v>0.48939690388274509</v>
      </c>
      <c r="AE212" s="9">
        <v>0.43325977645057379</v>
      </c>
      <c r="AF212" s="9">
        <v>0.46846030864039262</v>
      </c>
      <c r="AG212" s="11">
        <v>0.42903703705679841</v>
      </c>
      <c r="AH212" s="11">
        <v>0.44342150440751071</v>
      </c>
      <c r="AI212" s="11">
        <v>0.50209964263225193</v>
      </c>
      <c r="AJ212" s="11">
        <v>0.39423470604845978</v>
      </c>
      <c r="AK212" s="9">
        <v>0.47440216828717657</v>
      </c>
      <c r="AL212" s="9">
        <v>0.40085818828043818</v>
      </c>
      <c r="AM212" s="9">
        <v>0.33974525563041819</v>
      </c>
      <c r="AN212" s="9">
        <v>0.31562792192041278</v>
      </c>
      <c r="AO212" s="9">
        <v>0.50519917314702445</v>
      </c>
    </row>
    <row r="213" spans="1:41" ht="19.95" customHeight="1" x14ac:dyDescent="0.3">
      <c r="A213" s="16" t="s">
        <v>72</v>
      </c>
      <c r="B213" s="7">
        <v>0.12801193727407559</v>
      </c>
      <c r="C213" s="9">
        <v>0.1141560999867549</v>
      </c>
      <c r="D213" s="9">
        <v>6.9869477924961482E-2</v>
      </c>
      <c r="E213" s="9">
        <v>9.7341673745877377E-2</v>
      </c>
      <c r="F213" s="9">
        <v>0.15043040183291409</v>
      </c>
      <c r="G213" s="9">
        <v>8.4723326564507817E-2</v>
      </c>
      <c r="H213" s="11">
        <v>0.1239862431387638</v>
      </c>
      <c r="I213" s="11">
        <v>0.1192599166258578</v>
      </c>
      <c r="J213" s="11">
        <v>0.13764779556470461</v>
      </c>
      <c r="K213" s="9">
        <v>0.13446369959320781</v>
      </c>
      <c r="L213" s="9">
        <v>0.1148912380132287</v>
      </c>
      <c r="M213" s="11">
        <v>0.12603730551355591</v>
      </c>
      <c r="N213" s="11">
        <v>0.1335303089427326</v>
      </c>
      <c r="O213" s="9">
        <v>0.14117142623012391</v>
      </c>
      <c r="P213" s="9">
        <v>0.11200991976095261</v>
      </c>
      <c r="Q213" s="11">
        <v>0.1192816222570514</v>
      </c>
      <c r="R213" s="11">
        <v>0.119796300531547</v>
      </c>
      <c r="S213" s="9">
        <v>0.14634452884675869</v>
      </c>
      <c r="T213" s="10">
        <v>9.3666261276283885E-2</v>
      </c>
      <c r="U213" s="9">
        <v>0.165792328817743</v>
      </c>
      <c r="V213" s="9">
        <v>0.1123704754732615</v>
      </c>
      <c r="W213" s="11">
        <v>9.2723454357707361E-2</v>
      </c>
      <c r="X213" s="11">
        <v>0.10380721223852291</v>
      </c>
      <c r="Y213" s="11">
        <v>9.5604969908819115E-2</v>
      </c>
      <c r="Z213" s="11">
        <v>9.473826377423672E-2</v>
      </c>
      <c r="AA213" s="11">
        <v>0.12662182218497869</v>
      </c>
      <c r="AB213" s="11">
        <v>0.15932063778677991</v>
      </c>
      <c r="AC213" s="9">
        <v>0.15123209481205421</v>
      </c>
      <c r="AD213" s="9">
        <v>7.8998612599340295E-2</v>
      </c>
      <c r="AE213" s="9">
        <v>0.13122922437911841</v>
      </c>
      <c r="AF213" s="9">
        <v>9.2187309061403697E-2</v>
      </c>
      <c r="AG213" s="11">
        <v>0.14036923810659549</v>
      </c>
      <c r="AH213" s="11">
        <v>0.13857157491847491</v>
      </c>
      <c r="AI213" s="11">
        <v>0.10796639550232801</v>
      </c>
      <c r="AJ213" s="11">
        <v>0.1282711193562637</v>
      </c>
      <c r="AK213" s="9">
        <v>0.12556476715913881</v>
      </c>
      <c r="AL213" s="9">
        <v>0.13057360878434851</v>
      </c>
      <c r="AM213" s="9">
        <v>0.19280217443210329</v>
      </c>
      <c r="AN213" s="9">
        <v>0.114309604521837</v>
      </c>
      <c r="AO213" s="9">
        <v>0.10964232030442771</v>
      </c>
    </row>
    <row r="216" spans="1:41" x14ac:dyDescent="0.3">
      <c r="A216" s="1" t="s">
        <v>24</v>
      </c>
    </row>
    <row r="217" spans="1:41" ht="85.05" customHeight="1" x14ac:dyDescent="0.3">
      <c r="A217" s="19" t="s">
        <v>236</v>
      </c>
      <c r="B217" s="33"/>
      <c r="C217" s="33" t="s">
        <v>115</v>
      </c>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c r="AN217" s="18"/>
      <c r="AO217" s="18"/>
    </row>
    <row r="218" spans="1:41" ht="22.05" customHeight="1" x14ac:dyDescent="0.3">
      <c r="A218" s="2"/>
      <c r="B218" s="2"/>
      <c r="C218" s="51" t="s">
        <v>1</v>
      </c>
      <c r="D218" s="52"/>
      <c r="E218" s="52"/>
      <c r="F218" s="52"/>
      <c r="G218" s="53"/>
      <c r="H218" s="51" t="s">
        <v>2</v>
      </c>
      <c r="I218" s="52"/>
      <c r="J218" s="53"/>
      <c r="K218" s="51" t="s">
        <v>26</v>
      </c>
      <c r="L218" s="53"/>
      <c r="M218" s="51" t="s">
        <v>27</v>
      </c>
      <c r="N218" s="53"/>
      <c r="O218" s="51" t="s">
        <v>28</v>
      </c>
      <c r="P218" s="53"/>
      <c r="Q218" s="51" t="s">
        <v>29</v>
      </c>
      <c r="R218" s="53"/>
      <c r="S218" s="51" t="s">
        <v>30</v>
      </c>
      <c r="T218" s="52"/>
      <c r="U218" s="52"/>
      <c r="V218" s="53"/>
      <c r="W218" s="51" t="s">
        <v>31</v>
      </c>
      <c r="X218" s="52"/>
      <c r="Y218" s="52"/>
      <c r="Z218" s="52"/>
      <c r="AA218" s="52"/>
      <c r="AB218" s="53"/>
      <c r="AC218" s="51" t="s">
        <v>32</v>
      </c>
      <c r="AD218" s="52"/>
      <c r="AE218" s="52"/>
      <c r="AF218" s="53"/>
      <c r="AG218" s="51" t="s">
        <v>33</v>
      </c>
      <c r="AH218" s="52"/>
      <c r="AI218" s="52"/>
      <c r="AJ218" s="53"/>
      <c r="AK218" s="51" t="s">
        <v>34</v>
      </c>
      <c r="AL218" s="52"/>
      <c r="AM218" s="52"/>
      <c r="AN218" s="52"/>
      <c r="AO218" s="53"/>
    </row>
    <row r="219" spans="1:41" ht="58.05" customHeight="1" x14ac:dyDescent="0.3">
      <c r="A219" s="3" t="s">
        <v>35</v>
      </c>
      <c r="B219" s="3" t="s">
        <v>0</v>
      </c>
      <c r="C219" s="3" t="s">
        <v>3</v>
      </c>
      <c r="D219" s="3" t="s">
        <v>4</v>
      </c>
      <c r="E219" s="3" t="s">
        <v>5</v>
      </c>
      <c r="F219" s="3" t="s">
        <v>6</v>
      </c>
      <c r="G219" s="3" t="s">
        <v>7</v>
      </c>
      <c r="H219" s="3" t="s">
        <v>8</v>
      </c>
      <c r="I219" s="3" t="s">
        <v>9</v>
      </c>
      <c r="J219" s="3" t="s">
        <v>10</v>
      </c>
      <c r="K219" s="3" t="s">
        <v>36</v>
      </c>
      <c r="L219" s="3" t="s">
        <v>37</v>
      </c>
      <c r="M219" s="3" t="s">
        <v>38</v>
      </c>
      <c r="N219" s="3" t="s">
        <v>39</v>
      </c>
      <c r="O219" s="3" t="s">
        <v>40</v>
      </c>
      <c r="P219" s="3" t="s">
        <v>41</v>
      </c>
      <c r="Q219" s="3" t="s">
        <v>42</v>
      </c>
      <c r="R219" s="3" t="s">
        <v>43</v>
      </c>
      <c r="S219" s="3" t="s">
        <v>44</v>
      </c>
      <c r="T219" s="3" t="s">
        <v>45</v>
      </c>
      <c r="U219" s="3" t="s">
        <v>46</v>
      </c>
      <c r="V219" s="3" t="s">
        <v>47</v>
      </c>
      <c r="W219" s="3" t="s">
        <v>48</v>
      </c>
      <c r="X219" s="3" t="s">
        <v>49</v>
      </c>
      <c r="Y219" s="3" t="s">
        <v>50</v>
      </c>
      <c r="Z219" s="3" t="s">
        <v>51</v>
      </c>
      <c r="AA219" s="3" t="s">
        <v>52</v>
      </c>
      <c r="AB219" s="3" t="s">
        <v>53</v>
      </c>
      <c r="AC219" s="3" t="s">
        <v>54</v>
      </c>
      <c r="AD219" s="3" t="s">
        <v>55</v>
      </c>
      <c r="AE219" s="3" t="s">
        <v>56</v>
      </c>
      <c r="AF219" s="3" t="s">
        <v>57</v>
      </c>
      <c r="AG219" s="3" t="s">
        <v>58</v>
      </c>
      <c r="AH219" s="3" t="s">
        <v>59</v>
      </c>
      <c r="AI219" s="3" t="s">
        <v>60</v>
      </c>
      <c r="AJ219" s="3" t="s">
        <v>61</v>
      </c>
      <c r="AK219" s="3" t="s">
        <v>62</v>
      </c>
      <c r="AL219" s="3" t="s">
        <v>63</v>
      </c>
      <c r="AM219" s="3" t="s">
        <v>64</v>
      </c>
      <c r="AN219" s="3" t="s">
        <v>65</v>
      </c>
      <c r="AO219" s="3" t="s">
        <v>47</v>
      </c>
    </row>
    <row r="220" spans="1:41" ht="19.95" customHeight="1" x14ac:dyDescent="0.3">
      <c r="A220" s="15" t="s">
        <v>11</v>
      </c>
      <c r="B220" s="4">
        <v>1273.1892472505569</v>
      </c>
      <c r="C220" s="5">
        <v>281.38783437013632</v>
      </c>
      <c r="D220" s="5">
        <v>156.87679451704031</v>
      </c>
      <c r="E220" s="5">
        <v>242.28814059495929</v>
      </c>
      <c r="F220" s="5">
        <v>378.67462205886841</v>
      </c>
      <c r="G220" s="5">
        <v>114.2111023068428</v>
      </c>
      <c r="H220" s="6">
        <v>324.82507395744318</v>
      </c>
      <c r="I220" s="6">
        <v>409.20301383733749</v>
      </c>
      <c r="J220" s="6">
        <v>539.16115945577621</v>
      </c>
      <c r="K220" s="5">
        <v>879.36333149671555</v>
      </c>
      <c r="L220" s="5">
        <v>390.64156150817871</v>
      </c>
      <c r="M220" s="6">
        <v>952.30007743835449</v>
      </c>
      <c r="N220" s="6">
        <v>320.88916981220251</v>
      </c>
      <c r="O220" s="5">
        <v>728.15105319023132</v>
      </c>
      <c r="P220" s="5">
        <v>522.36707824468613</v>
      </c>
      <c r="Q220" s="6">
        <v>705.62111341953278</v>
      </c>
      <c r="R220" s="6">
        <v>450.65541845560068</v>
      </c>
      <c r="S220" s="5">
        <v>426.85257858037949</v>
      </c>
      <c r="T220" s="5">
        <v>569.70414876937866</v>
      </c>
      <c r="U220" s="5">
        <v>150.11412614583969</v>
      </c>
      <c r="V220" s="5">
        <v>54.718145608901978</v>
      </c>
      <c r="W220" s="6">
        <v>129.82944804430011</v>
      </c>
      <c r="X220" s="6">
        <v>531.60044091939926</v>
      </c>
      <c r="Y220" s="6">
        <v>380.52686953544622</v>
      </c>
      <c r="Z220" s="6">
        <v>206.95975202322009</v>
      </c>
      <c r="AA220" s="6">
        <v>98.745973408222198</v>
      </c>
      <c r="AB220" s="6">
        <v>485.48699074983602</v>
      </c>
      <c r="AC220" s="5">
        <v>356.23625761270517</v>
      </c>
      <c r="AD220" s="5">
        <v>306.94997888803482</v>
      </c>
      <c r="AE220" s="5">
        <v>265.90273243188858</v>
      </c>
      <c r="AF220" s="5">
        <v>223.8214519023895</v>
      </c>
      <c r="AG220" s="6">
        <v>302.080735206604</v>
      </c>
      <c r="AH220" s="6">
        <v>389.73951476812363</v>
      </c>
      <c r="AI220" s="6">
        <v>388.53036117553711</v>
      </c>
      <c r="AJ220" s="6">
        <v>192.83863610029221</v>
      </c>
      <c r="AK220" s="5">
        <v>796.14545285701752</v>
      </c>
      <c r="AL220" s="5">
        <v>309.1242533326149</v>
      </c>
      <c r="AM220" s="5">
        <v>47.752918004989617</v>
      </c>
      <c r="AN220" s="5">
        <v>39.816687405109413</v>
      </c>
      <c r="AO220" s="5">
        <v>80.3499356508255</v>
      </c>
    </row>
    <row r="221" spans="1:41" ht="19.95" customHeight="1" x14ac:dyDescent="0.3">
      <c r="A221" s="14" t="s">
        <v>12</v>
      </c>
      <c r="B221" s="4">
        <v>1298</v>
      </c>
      <c r="C221" s="5">
        <v>313</v>
      </c>
      <c r="D221" s="5">
        <v>160</v>
      </c>
      <c r="E221" s="5">
        <v>254</v>
      </c>
      <c r="F221" s="5">
        <v>363</v>
      </c>
      <c r="G221" s="5">
        <v>116</v>
      </c>
      <c r="H221" s="6">
        <v>239</v>
      </c>
      <c r="I221" s="6">
        <v>449</v>
      </c>
      <c r="J221" s="6">
        <v>610</v>
      </c>
      <c r="K221" s="5">
        <v>905</v>
      </c>
      <c r="L221" s="5">
        <v>390</v>
      </c>
      <c r="M221" s="6">
        <v>954</v>
      </c>
      <c r="N221" s="6">
        <v>344</v>
      </c>
      <c r="O221" s="5">
        <v>740</v>
      </c>
      <c r="P221" s="5">
        <v>537</v>
      </c>
      <c r="Q221" s="6">
        <v>763</v>
      </c>
      <c r="R221" s="6">
        <v>432</v>
      </c>
      <c r="S221" s="5">
        <v>443</v>
      </c>
      <c r="T221" s="5">
        <v>575</v>
      </c>
      <c r="U221" s="5">
        <v>158</v>
      </c>
      <c r="V221" s="5">
        <v>57</v>
      </c>
      <c r="W221" s="6">
        <v>132</v>
      </c>
      <c r="X221" s="6">
        <v>558</v>
      </c>
      <c r="Y221" s="6">
        <v>394</v>
      </c>
      <c r="Z221" s="6">
        <v>198</v>
      </c>
      <c r="AA221" s="6">
        <v>101</v>
      </c>
      <c r="AB221" s="6">
        <v>492</v>
      </c>
      <c r="AC221" s="5">
        <v>343</v>
      </c>
      <c r="AD221" s="5">
        <v>319</v>
      </c>
      <c r="AE221" s="5">
        <v>280</v>
      </c>
      <c r="AF221" s="5">
        <v>234</v>
      </c>
      <c r="AG221" s="6">
        <v>186</v>
      </c>
      <c r="AH221" s="6">
        <v>460</v>
      </c>
      <c r="AI221" s="6">
        <v>448</v>
      </c>
      <c r="AJ221" s="6">
        <v>204</v>
      </c>
      <c r="AK221" s="5">
        <v>807</v>
      </c>
      <c r="AL221" s="5">
        <v>348</v>
      </c>
      <c r="AM221" s="5">
        <v>33</v>
      </c>
      <c r="AN221" s="5">
        <v>37</v>
      </c>
      <c r="AO221" s="5">
        <v>73</v>
      </c>
    </row>
    <row r="222" spans="1:41" ht="19.95" customHeight="1" x14ac:dyDescent="0.3">
      <c r="A222" s="17" t="s">
        <v>116</v>
      </c>
      <c r="B222" s="7">
        <v>0.40428229254532461</v>
      </c>
      <c r="C222" s="10">
        <v>0.36180068148411298</v>
      </c>
      <c r="D222" s="9">
        <v>0.44143302346642271</v>
      </c>
      <c r="E222" s="8">
        <v>0.49646264850452598</v>
      </c>
      <c r="F222" s="9">
        <v>0.38306489685213391</v>
      </c>
      <c r="G222" s="9">
        <v>0.3930222572643749</v>
      </c>
      <c r="H222" s="12">
        <v>0.34177750093019188</v>
      </c>
      <c r="I222" s="11">
        <v>0.38531474412570438</v>
      </c>
      <c r="J222" s="13">
        <v>0.4563348208947749</v>
      </c>
      <c r="K222" s="9">
        <v>0.39981819886284847</v>
      </c>
      <c r="L222" s="9">
        <v>0.41513912919649021</v>
      </c>
      <c r="M222" s="11">
        <v>0.40851073263966942</v>
      </c>
      <c r="N222" s="11">
        <v>0.39173358661160751</v>
      </c>
      <c r="O222" s="8">
        <v>0.45788896844985788</v>
      </c>
      <c r="P222" s="10">
        <v>0.33020808854848283</v>
      </c>
      <c r="Q222" s="13">
        <v>0.48434988149556563</v>
      </c>
      <c r="R222" s="12">
        <v>0.2891683363813588</v>
      </c>
      <c r="S222" s="8">
        <v>0.49563104845047901</v>
      </c>
      <c r="T222" s="10">
        <v>0.36787251812492172</v>
      </c>
      <c r="U222" s="9">
        <v>0.36194319982464113</v>
      </c>
      <c r="V222" s="9">
        <v>0.33028444988867472</v>
      </c>
      <c r="W222" s="11">
        <v>0.33259556138313712</v>
      </c>
      <c r="X222" s="11">
        <v>0.43486450438006508</v>
      </c>
      <c r="Y222" s="11">
        <v>0.35748943740396971</v>
      </c>
      <c r="Z222" s="11">
        <v>0.36912822362417008</v>
      </c>
      <c r="AA222" s="12">
        <v>0.28314522723658242</v>
      </c>
      <c r="AB222" s="11">
        <v>0.41868073317075749</v>
      </c>
      <c r="AC222" s="10">
        <v>0.36068036449234231</v>
      </c>
      <c r="AD222" s="9">
        <v>0.40145003735302659</v>
      </c>
      <c r="AE222" s="9">
        <v>0.42186111532095882</v>
      </c>
      <c r="AF222" s="8">
        <v>0.45564271082995178</v>
      </c>
      <c r="AG222" s="11">
        <v>0.37418961755344182</v>
      </c>
      <c r="AH222" s="11">
        <v>0.43281820806032179</v>
      </c>
      <c r="AI222" s="11">
        <v>0.40022187260332881</v>
      </c>
      <c r="AJ222" s="11">
        <v>0.40193027397175418</v>
      </c>
      <c r="AK222" s="9">
        <v>0.39792364126816432</v>
      </c>
      <c r="AL222" s="9">
        <v>0.45611523863772652</v>
      </c>
      <c r="AM222" s="9">
        <v>0.26517171791508282</v>
      </c>
      <c r="AN222" s="9">
        <v>0.30387819976571873</v>
      </c>
      <c r="AO222" s="9">
        <v>0.40030325739993222</v>
      </c>
    </row>
    <row r="223" spans="1:41" ht="19.95" customHeight="1" x14ac:dyDescent="0.3">
      <c r="A223" s="16" t="s">
        <v>117</v>
      </c>
      <c r="B223" s="7">
        <v>0.3754643546394596</v>
      </c>
      <c r="C223" s="9">
        <v>0.42321101914555848</v>
      </c>
      <c r="D223" s="9">
        <v>0.41059077340524419</v>
      </c>
      <c r="E223" s="8">
        <v>0.4692741214858932</v>
      </c>
      <c r="F223" s="10">
        <v>0.32649272064836882</v>
      </c>
      <c r="G223" s="10">
        <v>0.27280888866110281</v>
      </c>
      <c r="H223" s="11">
        <v>0.34945871676979279</v>
      </c>
      <c r="I223" s="11">
        <v>0.39553161115746571</v>
      </c>
      <c r="J223" s="11">
        <v>0.37590151780222869</v>
      </c>
      <c r="K223" s="9">
        <v>0.37898429701566561</v>
      </c>
      <c r="L223" s="9">
        <v>0.36839985395663127</v>
      </c>
      <c r="M223" s="11">
        <v>0.3579108157129775</v>
      </c>
      <c r="N223" s="11">
        <v>0.42755784376777489</v>
      </c>
      <c r="O223" s="9">
        <v>0.38492190656822761</v>
      </c>
      <c r="P223" s="9">
        <v>0.36368672940568131</v>
      </c>
      <c r="Q223" s="11">
        <v>0.3969420480350721</v>
      </c>
      <c r="R223" s="11">
        <v>0.36047172730773908</v>
      </c>
      <c r="S223" s="9">
        <v>0.36251595851311719</v>
      </c>
      <c r="T223" s="9">
        <v>0.39476649051817642</v>
      </c>
      <c r="U223" s="9">
        <v>0.40203109797561781</v>
      </c>
      <c r="V223" s="9">
        <v>0.32620508717873409</v>
      </c>
      <c r="W223" s="11">
        <v>0.40844593547397762</v>
      </c>
      <c r="X223" s="13">
        <v>0.4474401339570539</v>
      </c>
      <c r="Y223" s="13">
        <v>0.42711679497737792</v>
      </c>
      <c r="Z223" s="11">
        <v>0.401905288772404</v>
      </c>
      <c r="AA223" s="11">
        <v>0.33854734961968652</v>
      </c>
      <c r="AB223" s="12">
        <v>0.32499511616471372</v>
      </c>
      <c r="AC223" s="9">
        <v>0.37774601915333228</v>
      </c>
      <c r="AD223" s="9">
        <v>0.36471513300267078</v>
      </c>
      <c r="AE223" s="9">
        <v>0.39036320307054551</v>
      </c>
      <c r="AF223" s="9">
        <v>0.38663617791245658</v>
      </c>
      <c r="AG223" s="11">
        <v>0.32269063999633862</v>
      </c>
      <c r="AH223" s="11">
        <v>0.39295200193830859</v>
      </c>
      <c r="AI223" s="11">
        <v>0.40119936056187938</v>
      </c>
      <c r="AJ223" s="11">
        <v>0.37093966074383111</v>
      </c>
      <c r="AK223" s="9">
        <v>0.38830507291773969</v>
      </c>
      <c r="AL223" s="9">
        <v>0.35695567163507103</v>
      </c>
      <c r="AM223" s="9">
        <v>0.26162386432629992</v>
      </c>
      <c r="AN223" s="9">
        <v>0.24242156215588961</v>
      </c>
      <c r="AO223" s="9">
        <v>0.45302436976761401</v>
      </c>
    </row>
    <row r="224" spans="1:41" ht="19.95" customHeight="1" x14ac:dyDescent="0.3">
      <c r="A224" s="17" t="s">
        <v>118</v>
      </c>
      <c r="B224" s="7">
        <v>0.24502376750835739</v>
      </c>
      <c r="C224" s="10">
        <v>0.21301191580962381</v>
      </c>
      <c r="D224" s="9">
        <v>0.2737323478836281</v>
      </c>
      <c r="E224" s="9">
        <v>0.28159490246597491</v>
      </c>
      <c r="F224" s="9">
        <v>0.23171033628010371</v>
      </c>
      <c r="G224" s="8">
        <v>0.344329015114959</v>
      </c>
      <c r="H224" s="12">
        <v>0.17740818951444581</v>
      </c>
      <c r="I224" s="12">
        <v>0.21095552887368141</v>
      </c>
      <c r="J224" s="13">
        <v>0.31161621471695811</v>
      </c>
      <c r="K224" s="9">
        <v>0.2598298372126393</v>
      </c>
      <c r="L224" s="9">
        <v>0.21369153480909789</v>
      </c>
      <c r="M224" s="11">
        <v>0.23845173683456819</v>
      </c>
      <c r="N224" s="11">
        <v>0.2645275273991618</v>
      </c>
      <c r="O224" s="9">
        <v>0.25529755600026932</v>
      </c>
      <c r="P224" s="9">
        <v>0.23976556956902381</v>
      </c>
      <c r="Q224" s="11">
        <v>0.26099874182938132</v>
      </c>
      <c r="R224" s="11">
        <v>0.2346310673851198</v>
      </c>
      <c r="S224" s="9">
        <v>0.27351692509521269</v>
      </c>
      <c r="T224" s="9">
        <v>0.25097668033016562</v>
      </c>
      <c r="U224" s="9">
        <v>0.20614770415387559</v>
      </c>
      <c r="V224" s="9">
        <v>0.20056119740238509</v>
      </c>
      <c r="W224" s="11">
        <v>0.20407315229683251</v>
      </c>
      <c r="X224" s="11">
        <v>0.26505211857939609</v>
      </c>
      <c r="Y224" s="11">
        <v>0.28284523451056698</v>
      </c>
      <c r="Z224" s="11">
        <v>0.25044665902595609</v>
      </c>
      <c r="AA224" s="11">
        <v>0.24775202780629321</v>
      </c>
      <c r="AB224" s="11">
        <v>0.2293799791774194</v>
      </c>
      <c r="AC224" s="9">
        <v>0.2333181598063698</v>
      </c>
      <c r="AD224" s="9">
        <v>0.21737215281527381</v>
      </c>
      <c r="AE224" s="9">
        <v>0.25586224884708708</v>
      </c>
      <c r="AF224" s="9">
        <v>0.27748458970546891</v>
      </c>
      <c r="AG224" s="11">
        <v>0.24194799009222939</v>
      </c>
      <c r="AH224" s="11">
        <v>0.25188719121081887</v>
      </c>
      <c r="AI224" s="11">
        <v>0.24185412014707419</v>
      </c>
      <c r="AJ224" s="11">
        <v>0.24235671853636839</v>
      </c>
      <c r="AK224" s="10">
        <v>0.22222341541165019</v>
      </c>
      <c r="AL224" s="8">
        <v>0.32655616906971091</v>
      </c>
      <c r="AM224" s="9">
        <v>0.14070481611798841</v>
      </c>
      <c r="AN224" s="9">
        <v>0.24100226677418851</v>
      </c>
      <c r="AO224" s="9">
        <v>0.22125786247650159</v>
      </c>
    </row>
    <row r="225" spans="1:41" ht="19.95" customHeight="1" x14ac:dyDescent="0.3">
      <c r="A225" s="16" t="s">
        <v>119</v>
      </c>
      <c r="B225" s="7">
        <v>0.18012455281269191</v>
      </c>
      <c r="C225" s="9">
        <v>0.20107685521381921</v>
      </c>
      <c r="D225" s="9">
        <v>0.16811597244005</v>
      </c>
      <c r="E225" s="9">
        <v>0.17996492294964009</v>
      </c>
      <c r="F225" s="9">
        <v>0.17408322740624699</v>
      </c>
      <c r="G225" s="9">
        <v>0.1906550267160903</v>
      </c>
      <c r="H225" s="11">
        <v>0.1802568804017233</v>
      </c>
      <c r="I225" s="12">
        <v>0.1568592414188083</v>
      </c>
      <c r="J225" s="11">
        <v>0.19770232534904039</v>
      </c>
      <c r="K225" s="9">
        <v>0.17099279604349341</v>
      </c>
      <c r="L225" s="9">
        <v>0.20214912287190481</v>
      </c>
      <c r="M225" s="11">
        <v>0.1750064015495946</v>
      </c>
      <c r="N225" s="11">
        <v>0.19531364706302529</v>
      </c>
      <c r="O225" s="9">
        <v>0.16790754830770821</v>
      </c>
      <c r="P225" s="9">
        <v>0.19929489187860011</v>
      </c>
      <c r="Q225" s="11">
        <v>0.18755839544087899</v>
      </c>
      <c r="R225" s="11">
        <v>0.16142521641811011</v>
      </c>
      <c r="S225" s="9">
        <v>0.18237431046721789</v>
      </c>
      <c r="T225" s="9">
        <v>0.16980080934001771</v>
      </c>
      <c r="U225" s="9">
        <v>0.1767130613898471</v>
      </c>
      <c r="V225" s="8">
        <v>0.2735227049128009</v>
      </c>
      <c r="W225" s="11">
        <v>0.18235143975071449</v>
      </c>
      <c r="X225" s="11">
        <v>0.19137819701102701</v>
      </c>
      <c r="Y225" s="11">
        <v>0.19947161170019151</v>
      </c>
      <c r="Z225" s="11">
        <v>0.1537912085896555</v>
      </c>
      <c r="AA225" s="11">
        <v>0.157592291860506</v>
      </c>
      <c r="AB225" s="11">
        <v>0.16896350374002819</v>
      </c>
      <c r="AC225" s="9">
        <v>0.1850920557790536</v>
      </c>
      <c r="AD225" s="9">
        <v>0.1933274421104256</v>
      </c>
      <c r="AE225" s="9">
        <v>0.16548893436379911</v>
      </c>
      <c r="AF225" s="9">
        <v>0.1796193077151885</v>
      </c>
      <c r="AG225" s="12">
        <v>0.12923546915145279</v>
      </c>
      <c r="AH225" s="11">
        <v>0.18183000295131749</v>
      </c>
      <c r="AI225" s="11">
        <v>0.19817302116850161</v>
      </c>
      <c r="AJ225" s="11">
        <v>0.22003124746457661</v>
      </c>
      <c r="AK225" s="10">
        <v>0.16546273233655831</v>
      </c>
      <c r="AL225" s="8">
        <v>0.22848789696126251</v>
      </c>
      <c r="AM225" s="9">
        <v>0.18414838005972881</v>
      </c>
      <c r="AN225" s="9">
        <v>0.17120889077088769</v>
      </c>
      <c r="AO225" s="9">
        <v>0.14136287509939571</v>
      </c>
    </row>
    <row r="226" spans="1:41" ht="19.95" customHeight="1" x14ac:dyDescent="0.3">
      <c r="A226" s="17" t="s">
        <v>120</v>
      </c>
      <c r="B226" s="7">
        <v>0.16950877634801581</v>
      </c>
      <c r="C226" s="8">
        <v>0.27458093619884949</v>
      </c>
      <c r="D226" s="9">
        <v>0.16609343168746979</v>
      </c>
      <c r="E226" s="9">
        <v>0.21072228387551259</v>
      </c>
      <c r="F226" s="10">
        <v>0.1149314691546254</v>
      </c>
      <c r="G226" s="10">
        <v>5.2378983290294757E-2</v>
      </c>
      <c r="H226" s="11">
        <v>0.18683323914434549</v>
      </c>
      <c r="I226" s="11">
        <v>0.16058329879512129</v>
      </c>
      <c r="J226" s="11">
        <v>0.16584551618939741</v>
      </c>
      <c r="K226" s="9">
        <v>0.1716383592259498</v>
      </c>
      <c r="L226" s="9">
        <v>0.1614074912964017</v>
      </c>
      <c r="M226" s="11">
        <v>0.16386208083781481</v>
      </c>
      <c r="N226" s="11">
        <v>0.18626642689378611</v>
      </c>
      <c r="O226" s="9">
        <v>0.16354205231964791</v>
      </c>
      <c r="P226" s="9">
        <v>0.17820851176995781</v>
      </c>
      <c r="Q226" s="11">
        <v>0.1537951155498076</v>
      </c>
      <c r="R226" s="11">
        <v>0.1878307902033246</v>
      </c>
      <c r="S226" s="9">
        <v>0.1528139016432877</v>
      </c>
      <c r="T226" s="9">
        <v>0.15622643005002371</v>
      </c>
      <c r="U226" s="9">
        <v>0.21469326802910671</v>
      </c>
      <c r="V226" s="8">
        <v>0.28805654940058978</v>
      </c>
      <c r="W226" s="13">
        <v>0.26071609563402848</v>
      </c>
      <c r="X226" s="13">
        <v>0.2016159256979197</v>
      </c>
      <c r="Y226" s="11">
        <v>0.18454639407616191</v>
      </c>
      <c r="Z226" s="11">
        <v>0.2141559214902472</v>
      </c>
      <c r="AA226" s="11">
        <v>0.1865489502884688</v>
      </c>
      <c r="AB226" s="12">
        <v>0.13723764168497171</v>
      </c>
      <c r="AC226" s="9">
        <v>0.16357719424638051</v>
      </c>
      <c r="AD226" s="9">
        <v>0.20465068415708279</v>
      </c>
      <c r="AE226" s="9">
        <v>0.14429628693977581</v>
      </c>
      <c r="AF226" s="9">
        <v>0.1475010941144248</v>
      </c>
      <c r="AG226" s="11">
        <v>0.14353150304120749</v>
      </c>
      <c r="AH226" s="11">
        <v>0.18443549506724591</v>
      </c>
      <c r="AI226" s="11">
        <v>0.15391253821284229</v>
      </c>
      <c r="AJ226" s="11">
        <v>0.21145739156173279</v>
      </c>
      <c r="AK226" s="9">
        <v>0.17331369398170821</v>
      </c>
      <c r="AL226" s="9">
        <v>0.15118534110863449</v>
      </c>
      <c r="AM226" s="9">
        <v>0.1989777011367827</v>
      </c>
      <c r="AN226" s="9">
        <v>0.1013800244490691</v>
      </c>
      <c r="AO226" s="9">
        <v>0.2185490699202923</v>
      </c>
    </row>
    <row r="227" spans="1:41" ht="19.95" customHeight="1" x14ac:dyDescent="0.3">
      <c r="A227" s="16" t="s">
        <v>121</v>
      </c>
      <c r="B227" s="7">
        <v>0.16578372513272999</v>
      </c>
      <c r="C227" s="10">
        <v>7.4913184480432354E-2</v>
      </c>
      <c r="D227" s="9">
        <v>0.20193709539887211</v>
      </c>
      <c r="E227" s="9">
        <v>0.1598020450716966</v>
      </c>
      <c r="F227" s="9">
        <v>0.19870925470267081</v>
      </c>
      <c r="G227" s="8">
        <v>0.28505362074935092</v>
      </c>
      <c r="H227" s="11">
        <v>0.18011072230425579</v>
      </c>
      <c r="I227" s="13">
        <v>0.18743547738210331</v>
      </c>
      <c r="J227" s="12">
        <v>0.14071936366282639</v>
      </c>
      <c r="K227" s="10">
        <v>0.1442943766707567</v>
      </c>
      <c r="L227" s="8">
        <v>0.21550925635682161</v>
      </c>
      <c r="M227" s="13">
        <v>0.18261130905067419</v>
      </c>
      <c r="N227" s="12">
        <v>0.11584464654825451</v>
      </c>
      <c r="O227" s="8">
        <v>0.18620525496675661</v>
      </c>
      <c r="P227" s="10">
        <v>0.13504742931122621</v>
      </c>
      <c r="Q227" s="11">
        <v>0.16287689559967389</v>
      </c>
      <c r="R227" s="11">
        <v>0.16994164641323359</v>
      </c>
      <c r="S227" s="8">
        <v>0.19165954944239941</v>
      </c>
      <c r="T227" s="9">
        <v>0.16824772469583221</v>
      </c>
      <c r="U227" s="10">
        <v>9.4217597157394251E-2</v>
      </c>
      <c r="V227" s="9">
        <v>0.2033673238451055</v>
      </c>
      <c r="W227" s="11">
        <v>0.12839748579570351</v>
      </c>
      <c r="X227" s="11">
        <v>0.1654288752685863</v>
      </c>
      <c r="Y227" s="11">
        <v>0.15347072564517969</v>
      </c>
      <c r="Z227" s="11">
        <v>0.18600971885252851</v>
      </c>
      <c r="AA227" s="11">
        <v>0.20340428350929821</v>
      </c>
      <c r="AB227" s="11">
        <v>0.16240369218599571</v>
      </c>
      <c r="AC227" s="9">
        <v>0.17453132006438121</v>
      </c>
      <c r="AD227" s="9">
        <v>0.15607911599484819</v>
      </c>
      <c r="AE227" s="9">
        <v>0.1505883746143071</v>
      </c>
      <c r="AF227" s="9">
        <v>0.1770498065484177</v>
      </c>
      <c r="AG227" s="11">
        <v>0.17241682385432949</v>
      </c>
      <c r="AH227" s="11">
        <v>0.18455372480636409</v>
      </c>
      <c r="AI227" s="11">
        <v>0.15817062914258109</v>
      </c>
      <c r="AJ227" s="11">
        <v>0.13279644054369241</v>
      </c>
      <c r="AK227" s="8">
        <v>0.18950237854062171</v>
      </c>
      <c r="AL227" s="10">
        <v>0.1007872911126992</v>
      </c>
      <c r="AM227" s="9">
        <v>0.2103553665154603</v>
      </c>
      <c r="AN227" s="9">
        <v>0.2215024115580117</v>
      </c>
      <c r="AO227" s="9">
        <v>0.12672353978528961</v>
      </c>
    </row>
    <row r="228" spans="1:41" ht="19.95" customHeight="1" x14ac:dyDescent="0.3">
      <c r="A228" s="17" t="s">
        <v>122</v>
      </c>
      <c r="B228" s="7">
        <v>0.1600106402305394</v>
      </c>
      <c r="C228" s="9">
        <v>0.1353764813742068</v>
      </c>
      <c r="D228" s="9">
        <v>0.17068075632743879</v>
      </c>
      <c r="E228" s="9">
        <v>0.16879530835416201</v>
      </c>
      <c r="F228" s="9">
        <v>0.1761681117368582</v>
      </c>
      <c r="G228" s="9">
        <v>0.15784774444754729</v>
      </c>
      <c r="H228" s="11">
        <v>0.16097430612239971</v>
      </c>
      <c r="I228" s="11">
        <v>0.13937379982509049</v>
      </c>
      <c r="J228" s="11">
        <v>0.17509265105936839</v>
      </c>
      <c r="K228" s="9">
        <v>0.16549981245833831</v>
      </c>
      <c r="L228" s="9">
        <v>0.14895844650297371</v>
      </c>
      <c r="M228" s="11">
        <v>0.15372925756277239</v>
      </c>
      <c r="N228" s="11">
        <v>0.17865184649011881</v>
      </c>
      <c r="O228" s="9">
        <v>0.16880113773777311</v>
      </c>
      <c r="P228" s="9">
        <v>0.14766847335695521</v>
      </c>
      <c r="Q228" s="11">
        <v>0.1674473121860526</v>
      </c>
      <c r="R228" s="11">
        <v>0.1408054467901875</v>
      </c>
      <c r="S228" s="9">
        <v>0.1595561154680265</v>
      </c>
      <c r="T228" s="9">
        <v>0.1576963275340037</v>
      </c>
      <c r="U228" s="9">
        <v>0.17919280970994039</v>
      </c>
      <c r="V228" s="9">
        <v>0.183437201505084</v>
      </c>
      <c r="W228" s="11">
        <v>0.20788468100645499</v>
      </c>
      <c r="X228" s="11">
        <v>0.18412035835830459</v>
      </c>
      <c r="Y228" s="11">
        <v>0.18695482200674859</v>
      </c>
      <c r="Z228" s="13">
        <v>0.23861246230710539</v>
      </c>
      <c r="AA228" s="13">
        <v>0.27391672523376198</v>
      </c>
      <c r="AB228" s="12">
        <v>0.126960083112508</v>
      </c>
      <c r="AC228" s="9">
        <v>0.128237366806675</v>
      </c>
      <c r="AD228" s="9">
        <v>0.17651109368433901</v>
      </c>
      <c r="AE228" s="9">
        <v>0.16902562984304381</v>
      </c>
      <c r="AF228" s="9">
        <v>0.15336819513654579</v>
      </c>
      <c r="AG228" s="11">
        <v>0.1207326343118815</v>
      </c>
      <c r="AH228" s="11">
        <v>0.18293262418478989</v>
      </c>
      <c r="AI228" s="11">
        <v>0.14862849264576469</v>
      </c>
      <c r="AJ228" s="11">
        <v>0.19814530070255401</v>
      </c>
      <c r="AK228" s="9">
        <v>0.16338476075513861</v>
      </c>
      <c r="AL228" s="9">
        <v>0.15348836814519179</v>
      </c>
      <c r="AM228" s="9">
        <v>9.7332136803160996E-2</v>
      </c>
      <c r="AN228" s="9">
        <v>0.23072564745037619</v>
      </c>
      <c r="AO228" s="9">
        <v>0.15387928339590429</v>
      </c>
    </row>
    <row r="229" spans="1:41" ht="19.95" customHeight="1" x14ac:dyDescent="0.3">
      <c r="A229" s="16" t="s">
        <v>123</v>
      </c>
      <c r="B229" s="7">
        <v>0.13552056425105841</v>
      </c>
      <c r="C229" s="9">
        <v>0.1208245154671025</v>
      </c>
      <c r="D229" s="9">
        <v>0.15166017637483431</v>
      </c>
      <c r="E229" s="9">
        <v>0.1576552598967958</v>
      </c>
      <c r="F229" s="9">
        <v>0.14477985499126719</v>
      </c>
      <c r="G229" s="10">
        <v>6.0729451323644101E-2</v>
      </c>
      <c r="H229" s="13">
        <v>0.16983834098075659</v>
      </c>
      <c r="I229" s="11">
        <v>0.1477104993795037</v>
      </c>
      <c r="J229" s="12">
        <v>0.1055936448609309</v>
      </c>
      <c r="K229" s="9">
        <v>0.13323360919461011</v>
      </c>
      <c r="L229" s="9">
        <v>0.13610949892563881</v>
      </c>
      <c r="M229" s="11">
        <v>0.14432380824173349</v>
      </c>
      <c r="N229" s="11">
        <v>0.10939525145556921</v>
      </c>
      <c r="O229" s="9">
        <v>0.1417071870295111</v>
      </c>
      <c r="P229" s="9">
        <v>0.12869269597444891</v>
      </c>
      <c r="Q229" s="11">
        <v>0.13356693623998461</v>
      </c>
      <c r="R229" s="11">
        <v>0.13651956976367111</v>
      </c>
      <c r="S229" s="9">
        <v>0.11292757587981481</v>
      </c>
      <c r="T229" s="9">
        <v>0.15592105393937711</v>
      </c>
      <c r="U229" s="9">
        <v>0.1106696227274898</v>
      </c>
      <c r="V229" s="9">
        <v>0.20489491456110079</v>
      </c>
      <c r="W229" s="11">
        <v>0.11606937481816131</v>
      </c>
      <c r="X229" s="11">
        <v>0.14812044438222199</v>
      </c>
      <c r="Y229" s="11">
        <v>0.1490092960834758</v>
      </c>
      <c r="Z229" s="11">
        <v>0.1409240926097011</v>
      </c>
      <c r="AA229" s="13">
        <v>0.23354018175570479</v>
      </c>
      <c r="AB229" s="11">
        <v>0.1215726692484063</v>
      </c>
      <c r="AC229" s="9">
        <v>0.12474477249781329</v>
      </c>
      <c r="AD229" s="9">
        <v>0.1175033074516743</v>
      </c>
      <c r="AE229" s="9">
        <v>0.16800315528459181</v>
      </c>
      <c r="AF229" s="9">
        <v>0.14708285128547141</v>
      </c>
      <c r="AG229" s="11">
        <v>0.12692052651394881</v>
      </c>
      <c r="AH229" s="12">
        <v>0.1109350580858485</v>
      </c>
      <c r="AI229" s="11">
        <v>0.14788452986273479</v>
      </c>
      <c r="AJ229" s="11">
        <v>0.1737705388935126</v>
      </c>
      <c r="AK229" s="9">
        <v>0.14363301393508701</v>
      </c>
      <c r="AL229" s="10">
        <v>0.1004648633825299</v>
      </c>
      <c r="AM229" s="9">
        <v>0.1459246581916829</v>
      </c>
      <c r="AN229" s="9">
        <v>0.15766797350468381</v>
      </c>
      <c r="AO229" s="9">
        <v>0.17284747793585239</v>
      </c>
    </row>
    <row r="230" spans="1:41" ht="19.95" customHeight="1" x14ac:dyDescent="0.3">
      <c r="A230" s="17" t="s">
        <v>124</v>
      </c>
      <c r="B230" s="7">
        <v>0.11774568712711581</v>
      </c>
      <c r="C230" s="10">
        <v>8.3337045033796395E-2</v>
      </c>
      <c r="D230" s="9">
        <v>0.1264465488090952</v>
      </c>
      <c r="E230" s="9">
        <v>8.5437076973227249E-2</v>
      </c>
      <c r="F230" s="9">
        <v>0.1333555912024138</v>
      </c>
      <c r="G230" s="8">
        <v>0.2489924432013024</v>
      </c>
      <c r="H230" s="11">
        <v>8.6159043889697556E-2</v>
      </c>
      <c r="I230" s="11">
        <v>0.1149810550733931</v>
      </c>
      <c r="J230" s="11">
        <v>0.1388737474378674</v>
      </c>
      <c r="K230" s="9">
        <v>0.12504294842343841</v>
      </c>
      <c r="L230" s="9">
        <v>9.8816424448176343E-2</v>
      </c>
      <c r="M230" s="12">
        <v>0.10635391003373509</v>
      </c>
      <c r="N230" s="13">
        <v>0.15155296773598079</v>
      </c>
      <c r="O230" s="9">
        <v>0.13000827383143779</v>
      </c>
      <c r="P230" s="9">
        <v>9.8405733336040982E-2</v>
      </c>
      <c r="Q230" s="11">
        <v>0.13203742494678841</v>
      </c>
      <c r="R230" s="11">
        <v>0.1136379659048752</v>
      </c>
      <c r="S230" s="9">
        <v>0.12290765028543039</v>
      </c>
      <c r="T230" s="9">
        <v>0.12574759216879389</v>
      </c>
      <c r="U230" s="9">
        <v>0.12406209863923209</v>
      </c>
      <c r="V230" s="9">
        <v>6.1710519692253413E-2</v>
      </c>
      <c r="W230" s="11">
        <v>0.1399289910591289</v>
      </c>
      <c r="X230" s="11">
        <v>0.1245410788274313</v>
      </c>
      <c r="Y230" s="11">
        <v>0.13020704190244481</v>
      </c>
      <c r="Z230" s="11">
        <v>0.15356912975763351</v>
      </c>
      <c r="AA230" s="11">
        <v>0.15895916811218849</v>
      </c>
      <c r="AB230" s="12">
        <v>8.9168173492922026E-2</v>
      </c>
      <c r="AC230" s="9">
        <v>0.10516545878678241</v>
      </c>
      <c r="AD230" s="9">
        <v>0.10318261101403189</v>
      </c>
      <c r="AE230" s="8">
        <v>0.16048286835563119</v>
      </c>
      <c r="AF230" s="9">
        <v>0.1230189164528333</v>
      </c>
      <c r="AG230" s="11">
        <v>0.1168948038101002</v>
      </c>
      <c r="AH230" s="11">
        <v>0.1161892275225407</v>
      </c>
      <c r="AI230" s="11">
        <v>0.13171973914654439</v>
      </c>
      <c r="AJ230" s="11">
        <v>9.4069445158688841E-2</v>
      </c>
      <c r="AK230" s="9">
        <v>0.117319628792026</v>
      </c>
      <c r="AL230" s="8">
        <v>0.15416491686722519</v>
      </c>
      <c r="AM230" s="10">
        <v>0</v>
      </c>
      <c r="AN230" s="9">
        <v>3.9459265746656362E-2</v>
      </c>
      <c r="AO230" s="9">
        <v>9.0626104944705438E-2</v>
      </c>
    </row>
    <row r="231" spans="1:41" ht="19.95" customHeight="1" x14ac:dyDescent="0.3">
      <c r="A231" s="16" t="s">
        <v>125</v>
      </c>
      <c r="B231" s="7">
        <v>0.1170047041734022</v>
      </c>
      <c r="C231" s="10">
        <v>2.5660760261131631E-2</v>
      </c>
      <c r="D231" s="9">
        <v>0.14079892890544429</v>
      </c>
      <c r="E231" s="10">
        <v>3.8166821265796333E-2</v>
      </c>
      <c r="F231" s="9">
        <v>0.12895201564156891</v>
      </c>
      <c r="G231" s="8">
        <v>0.49760395685182451</v>
      </c>
      <c r="H231" s="11">
        <v>0.13495614079387919</v>
      </c>
      <c r="I231" s="11">
        <v>0.10906508259860891</v>
      </c>
      <c r="J231" s="11">
        <v>0.1122154874327863</v>
      </c>
      <c r="K231" s="9">
        <v>0.1233642089693527</v>
      </c>
      <c r="L231" s="9">
        <v>0.1011550398964286</v>
      </c>
      <c r="M231" s="11">
        <v>0.11997558447237119</v>
      </c>
      <c r="N231" s="11">
        <v>0.1081880478168662</v>
      </c>
      <c r="O231" s="9">
        <v>0.12042040233383999</v>
      </c>
      <c r="P231" s="9">
        <v>0.1141821387484645</v>
      </c>
      <c r="Q231" s="11">
        <v>0.1048134159652062</v>
      </c>
      <c r="R231" s="11">
        <v>0.13675882904400111</v>
      </c>
      <c r="S231" s="9">
        <v>0.1212121931762325</v>
      </c>
      <c r="T231" s="9">
        <v>0.1222552358265864</v>
      </c>
      <c r="U231" s="9">
        <v>9.0812235707782837E-2</v>
      </c>
      <c r="V231" s="9">
        <v>0.1592957016357372</v>
      </c>
      <c r="W231" s="11">
        <v>0.11979101642145799</v>
      </c>
      <c r="X231" s="11">
        <v>0.1026696884460839</v>
      </c>
      <c r="Y231" s="11">
        <v>0.11359455003237499</v>
      </c>
      <c r="Z231" s="13">
        <v>0.17875143287443801</v>
      </c>
      <c r="AA231" s="13">
        <v>0.18828633023698971</v>
      </c>
      <c r="AB231" s="11">
        <v>0.1102131068648186</v>
      </c>
      <c r="AC231" s="9">
        <v>0.1314150435332285</v>
      </c>
      <c r="AD231" s="10">
        <v>9.3460552757994517E-2</v>
      </c>
      <c r="AE231" s="8">
        <v>0.15805641487672201</v>
      </c>
      <c r="AF231" s="9">
        <v>0.1062231454149464</v>
      </c>
      <c r="AG231" s="11">
        <v>0.1045922523577234</v>
      </c>
      <c r="AH231" s="13">
        <v>0.15174832926779031</v>
      </c>
      <c r="AI231" s="11">
        <v>0.1002447807212863</v>
      </c>
      <c r="AJ231" s="11">
        <v>9.9997417824700549E-2</v>
      </c>
      <c r="AK231" s="9">
        <v>0.1278101011719065</v>
      </c>
      <c r="AL231" s="9">
        <v>9.474341508800585E-2</v>
      </c>
      <c r="AM231" s="9">
        <v>6.6959590719977868E-2</v>
      </c>
      <c r="AN231" s="8">
        <v>0.23161687389798671</v>
      </c>
      <c r="AO231" s="9">
        <v>6.8531235914404146E-2</v>
      </c>
    </row>
    <row r="232" spans="1:41" ht="19.95" customHeight="1" x14ac:dyDescent="0.3">
      <c r="A232" s="17" t="s">
        <v>88</v>
      </c>
      <c r="B232" s="7">
        <v>0.1149329471038331</v>
      </c>
      <c r="C232" s="8">
        <v>0.19610285073768499</v>
      </c>
      <c r="D232" s="10">
        <v>6.137938520380213E-2</v>
      </c>
      <c r="E232" s="9">
        <v>8.469936241697229E-2</v>
      </c>
      <c r="F232" s="9">
        <v>0.10491459225674039</v>
      </c>
      <c r="G232" s="9">
        <v>9.4353327088330566E-2</v>
      </c>
      <c r="H232" s="11">
        <v>0.1135904025908603</v>
      </c>
      <c r="I232" s="11">
        <v>0.10572032544191751</v>
      </c>
      <c r="J232" s="11">
        <v>0.1227338144258819</v>
      </c>
      <c r="K232" s="9">
        <v>0.120711139389952</v>
      </c>
      <c r="L232" s="9">
        <v>0.1028626922582672</v>
      </c>
      <c r="M232" s="11">
        <v>0.1078803642701311</v>
      </c>
      <c r="N232" s="11">
        <v>0.13586283757849571</v>
      </c>
      <c r="O232" s="10">
        <v>8.1685590967349286E-2</v>
      </c>
      <c r="P232" s="8">
        <v>0.15827899745619811</v>
      </c>
      <c r="Q232" s="11">
        <v>0.1026274490124523</v>
      </c>
      <c r="R232" s="11">
        <v>0.134440728916603</v>
      </c>
      <c r="S232" s="9">
        <v>9.4594680594337385E-2</v>
      </c>
      <c r="T232" s="9">
        <v>0.1131720735710435</v>
      </c>
      <c r="U232" s="9">
        <v>0.15078285821140139</v>
      </c>
      <c r="V232" s="9">
        <v>0.12610709848407051</v>
      </c>
      <c r="W232" s="11">
        <v>9.7531411332569984E-2</v>
      </c>
      <c r="X232" s="12">
        <v>8.7387861229253419E-2</v>
      </c>
      <c r="Y232" s="11">
        <v>0.1145551046493402</v>
      </c>
      <c r="Z232" s="11">
        <v>7.4651607690641122E-2</v>
      </c>
      <c r="AA232" s="11">
        <v>0.1256275827500504</v>
      </c>
      <c r="AB232" s="11">
        <v>0.1313819960515453</v>
      </c>
      <c r="AC232" s="9">
        <v>0.12214055489727429</v>
      </c>
      <c r="AD232" s="9">
        <v>0.10805487230267891</v>
      </c>
      <c r="AE232" s="9">
        <v>0.1113105580686157</v>
      </c>
      <c r="AF232" s="9">
        <v>0.1133075096185087</v>
      </c>
      <c r="AG232" s="11">
        <v>9.8480735918826043E-2</v>
      </c>
      <c r="AH232" s="11">
        <v>0.1081750509749233</v>
      </c>
      <c r="AI232" s="11">
        <v>0.1240183015363153</v>
      </c>
      <c r="AJ232" s="11">
        <v>0.13605827370849291</v>
      </c>
      <c r="AK232" s="9">
        <v>0.10000890731987649</v>
      </c>
      <c r="AL232" s="9">
        <v>0.12887195751805111</v>
      </c>
      <c r="AM232" s="9">
        <v>0.22505811877866949</v>
      </c>
      <c r="AN232" s="9">
        <v>0.18894456069589591</v>
      </c>
      <c r="AO232" s="9">
        <v>0.1070564585276195</v>
      </c>
    </row>
    <row r="233" spans="1:41" ht="19.95" customHeight="1" x14ac:dyDescent="0.3">
      <c r="A233" s="16" t="s">
        <v>72</v>
      </c>
      <c r="B233" s="7">
        <v>7.1071472634757063E-2</v>
      </c>
      <c r="C233" s="9">
        <v>4.1797775396928458E-2</v>
      </c>
      <c r="D233" s="9">
        <v>5.7814872926970698E-2</v>
      </c>
      <c r="E233" s="9">
        <v>4.6055366009671368E-2</v>
      </c>
      <c r="F233" s="9">
        <v>5.9610175604174177E-2</v>
      </c>
      <c r="G233" s="9">
        <v>3.7137891845853983E-2</v>
      </c>
      <c r="H233" s="11">
        <v>9.5370736005792101E-2</v>
      </c>
      <c r="I233" s="11">
        <v>5.421164446172648E-2</v>
      </c>
      <c r="J233" s="11">
        <v>6.9228021000690296E-2</v>
      </c>
      <c r="K233" s="9">
        <v>7.0203150179150256E-2</v>
      </c>
      <c r="L233" s="9">
        <v>7.3605477642273598E-2</v>
      </c>
      <c r="M233" s="11">
        <v>7.4989197358458354E-2</v>
      </c>
      <c r="N233" s="11">
        <v>5.9444874080663311E-2</v>
      </c>
      <c r="O233" s="9">
        <v>6.0057579976339079E-2</v>
      </c>
      <c r="P233" s="9">
        <v>8.2330020950117738E-2</v>
      </c>
      <c r="Q233" s="12">
        <v>4.7348315861018939E-2</v>
      </c>
      <c r="R233" s="13">
        <v>8.6021650180619802E-2</v>
      </c>
      <c r="S233" s="9">
        <v>5.4434214080078369E-2</v>
      </c>
      <c r="T233" s="9">
        <v>6.8888342110668022E-2</v>
      </c>
      <c r="U233" s="9">
        <v>5.8620840534699847E-2</v>
      </c>
      <c r="V233" s="9">
        <v>7.6506269677797265E-2</v>
      </c>
      <c r="W233" s="11">
        <v>7.2593650693332429E-2</v>
      </c>
      <c r="X233" s="12">
        <v>4.1244775605782172E-2</v>
      </c>
      <c r="Y233" s="11">
        <v>4.6957281485702829E-2</v>
      </c>
      <c r="Z233" s="11">
        <v>6.6428620705772407E-2</v>
      </c>
      <c r="AA233" s="11">
        <v>3.2288532167622161E-2</v>
      </c>
      <c r="AB233" s="13">
        <v>0.1070021367808905</v>
      </c>
      <c r="AC233" s="9">
        <v>8.6960727721502526E-2</v>
      </c>
      <c r="AD233" s="9">
        <v>8.4437457703819274E-2</v>
      </c>
      <c r="AE233" s="9">
        <v>3.4124528129486083E-2</v>
      </c>
      <c r="AF233" s="9">
        <v>3.4736247951481107E-2</v>
      </c>
      <c r="AG233" s="13">
        <v>0.13292177975853861</v>
      </c>
      <c r="AH233" s="11">
        <v>5.8607245160849447E-2</v>
      </c>
      <c r="AI233" s="11">
        <v>5.2903186459721432E-2</v>
      </c>
      <c r="AJ233" s="11">
        <v>3.5979679680883649E-2</v>
      </c>
      <c r="AK233" s="9">
        <v>6.5493582960533661E-2</v>
      </c>
      <c r="AL233" s="9">
        <v>7.3861519964178154E-2</v>
      </c>
      <c r="AM233" s="9">
        <v>0.12233373261220321</v>
      </c>
      <c r="AN233" s="9">
        <v>0.11927978096060431</v>
      </c>
      <c r="AO233" s="9">
        <v>6.1250961506773283E-2</v>
      </c>
    </row>
    <row r="236" spans="1:41" x14ac:dyDescent="0.3">
      <c r="A236" s="1" t="s">
        <v>24</v>
      </c>
    </row>
    <row r="237" spans="1:41" ht="100.05" customHeight="1" x14ac:dyDescent="0.3">
      <c r="A237" s="19" t="s">
        <v>237</v>
      </c>
      <c r="B237" s="33"/>
      <c r="C237" s="33" t="s">
        <v>126</v>
      </c>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c r="AN237" s="18"/>
      <c r="AO237" s="18"/>
    </row>
    <row r="238" spans="1:41" ht="22.05" customHeight="1" x14ac:dyDescent="0.3">
      <c r="A238" s="2"/>
      <c r="B238" s="2"/>
      <c r="C238" s="51" t="s">
        <v>1</v>
      </c>
      <c r="D238" s="52"/>
      <c r="E238" s="52"/>
      <c r="F238" s="52"/>
      <c r="G238" s="53"/>
      <c r="H238" s="51" t="s">
        <v>2</v>
      </c>
      <c r="I238" s="52"/>
      <c r="J238" s="53"/>
      <c r="K238" s="51" t="s">
        <v>26</v>
      </c>
      <c r="L238" s="53"/>
      <c r="M238" s="51" t="s">
        <v>27</v>
      </c>
      <c r="N238" s="53"/>
      <c r="O238" s="51" t="s">
        <v>28</v>
      </c>
      <c r="P238" s="53"/>
      <c r="Q238" s="51" t="s">
        <v>29</v>
      </c>
      <c r="R238" s="53"/>
      <c r="S238" s="51" t="s">
        <v>30</v>
      </c>
      <c r="T238" s="52"/>
      <c r="U238" s="52"/>
      <c r="V238" s="53"/>
      <c r="W238" s="51" t="s">
        <v>31</v>
      </c>
      <c r="X238" s="52"/>
      <c r="Y238" s="52"/>
      <c r="Z238" s="52"/>
      <c r="AA238" s="52"/>
      <c r="AB238" s="53"/>
      <c r="AC238" s="51" t="s">
        <v>32</v>
      </c>
      <c r="AD238" s="52"/>
      <c r="AE238" s="52"/>
      <c r="AF238" s="53"/>
      <c r="AG238" s="51" t="s">
        <v>33</v>
      </c>
      <c r="AH238" s="52"/>
      <c r="AI238" s="52"/>
      <c r="AJ238" s="53"/>
      <c r="AK238" s="51" t="s">
        <v>34</v>
      </c>
      <c r="AL238" s="52"/>
      <c r="AM238" s="52"/>
      <c r="AN238" s="52"/>
      <c r="AO238" s="53"/>
    </row>
    <row r="239" spans="1:41" ht="58.05" customHeight="1" x14ac:dyDescent="0.3">
      <c r="A239" s="3" t="s">
        <v>35</v>
      </c>
      <c r="B239" s="3" t="s">
        <v>0</v>
      </c>
      <c r="C239" s="3" t="s">
        <v>3</v>
      </c>
      <c r="D239" s="3" t="s">
        <v>4</v>
      </c>
      <c r="E239" s="3" t="s">
        <v>5</v>
      </c>
      <c r="F239" s="3" t="s">
        <v>6</v>
      </c>
      <c r="G239" s="3" t="s">
        <v>7</v>
      </c>
      <c r="H239" s="3" t="s">
        <v>8</v>
      </c>
      <c r="I239" s="3" t="s">
        <v>9</v>
      </c>
      <c r="J239" s="3" t="s">
        <v>10</v>
      </c>
      <c r="K239" s="3" t="s">
        <v>36</v>
      </c>
      <c r="L239" s="3" t="s">
        <v>37</v>
      </c>
      <c r="M239" s="3" t="s">
        <v>38</v>
      </c>
      <c r="N239" s="3" t="s">
        <v>39</v>
      </c>
      <c r="O239" s="3" t="s">
        <v>40</v>
      </c>
      <c r="P239" s="3" t="s">
        <v>41</v>
      </c>
      <c r="Q239" s="3" t="s">
        <v>42</v>
      </c>
      <c r="R239" s="3" t="s">
        <v>43</v>
      </c>
      <c r="S239" s="3" t="s">
        <v>44</v>
      </c>
      <c r="T239" s="3" t="s">
        <v>45</v>
      </c>
      <c r="U239" s="3" t="s">
        <v>46</v>
      </c>
      <c r="V239" s="3" t="s">
        <v>47</v>
      </c>
      <c r="W239" s="3" t="s">
        <v>48</v>
      </c>
      <c r="X239" s="3" t="s">
        <v>49</v>
      </c>
      <c r="Y239" s="3" t="s">
        <v>50</v>
      </c>
      <c r="Z239" s="3" t="s">
        <v>51</v>
      </c>
      <c r="AA239" s="3" t="s">
        <v>52</v>
      </c>
      <c r="AB239" s="3" t="s">
        <v>53</v>
      </c>
      <c r="AC239" s="3" t="s">
        <v>54</v>
      </c>
      <c r="AD239" s="3" t="s">
        <v>55</v>
      </c>
      <c r="AE239" s="3" t="s">
        <v>56</v>
      </c>
      <c r="AF239" s="3" t="s">
        <v>57</v>
      </c>
      <c r="AG239" s="3" t="s">
        <v>58</v>
      </c>
      <c r="AH239" s="3" t="s">
        <v>59</v>
      </c>
      <c r="AI239" s="3" t="s">
        <v>60</v>
      </c>
      <c r="AJ239" s="3" t="s">
        <v>61</v>
      </c>
      <c r="AK239" s="3" t="s">
        <v>62</v>
      </c>
      <c r="AL239" s="3" t="s">
        <v>63</v>
      </c>
      <c r="AM239" s="3" t="s">
        <v>64</v>
      </c>
      <c r="AN239" s="3" t="s">
        <v>65</v>
      </c>
      <c r="AO239" s="3" t="s">
        <v>47</v>
      </c>
    </row>
    <row r="240" spans="1:41" ht="19.95" customHeight="1" x14ac:dyDescent="0.3">
      <c r="A240" s="15" t="s">
        <v>11</v>
      </c>
      <c r="B240" s="4">
        <v>1273.1892472505569</v>
      </c>
      <c r="C240" s="5">
        <v>281.38783437013632</v>
      </c>
      <c r="D240" s="5">
        <v>156.87679451704031</v>
      </c>
      <c r="E240" s="5">
        <v>242.28814059495929</v>
      </c>
      <c r="F240" s="5">
        <v>378.67462205886841</v>
      </c>
      <c r="G240" s="5">
        <v>114.2111023068428</v>
      </c>
      <c r="H240" s="6">
        <v>324.82507395744318</v>
      </c>
      <c r="I240" s="6">
        <v>409.20301383733749</v>
      </c>
      <c r="J240" s="6">
        <v>539.16115945577621</v>
      </c>
      <c r="K240" s="5">
        <v>879.36333149671555</v>
      </c>
      <c r="L240" s="5">
        <v>390.64156150817871</v>
      </c>
      <c r="M240" s="6">
        <v>952.30007743835449</v>
      </c>
      <c r="N240" s="6">
        <v>320.88916981220251</v>
      </c>
      <c r="O240" s="5">
        <v>728.15105319023132</v>
      </c>
      <c r="P240" s="5">
        <v>522.36707824468613</v>
      </c>
      <c r="Q240" s="6">
        <v>705.62111341953278</v>
      </c>
      <c r="R240" s="6">
        <v>450.65541845560068</v>
      </c>
      <c r="S240" s="5">
        <v>426.85257858037949</v>
      </c>
      <c r="T240" s="5">
        <v>569.70414876937866</v>
      </c>
      <c r="U240" s="5">
        <v>150.11412614583969</v>
      </c>
      <c r="V240" s="5">
        <v>54.718145608901978</v>
      </c>
      <c r="W240" s="6">
        <v>129.82944804430011</v>
      </c>
      <c r="X240" s="6">
        <v>531.60044091939926</v>
      </c>
      <c r="Y240" s="6">
        <v>380.52686953544622</v>
      </c>
      <c r="Z240" s="6">
        <v>206.95975202322009</v>
      </c>
      <c r="AA240" s="6">
        <v>98.745973408222198</v>
      </c>
      <c r="AB240" s="6">
        <v>485.48699074983602</v>
      </c>
      <c r="AC240" s="5">
        <v>356.23625761270517</v>
      </c>
      <c r="AD240" s="5">
        <v>306.94997888803482</v>
      </c>
      <c r="AE240" s="5">
        <v>265.90273243188858</v>
      </c>
      <c r="AF240" s="5">
        <v>223.8214519023895</v>
      </c>
      <c r="AG240" s="6">
        <v>302.080735206604</v>
      </c>
      <c r="AH240" s="6">
        <v>389.73951476812363</v>
      </c>
      <c r="AI240" s="6">
        <v>388.53036117553711</v>
      </c>
      <c r="AJ240" s="6">
        <v>192.83863610029221</v>
      </c>
      <c r="AK240" s="5">
        <v>796.14545285701752</v>
      </c>
      <c r="AL240" s="5">
        <v>309.1242533326149</v>
      </c>
      <c r="AM240" s="5">
        <v>47.752918004989617</v>
      </c>
      <c r="AN240" s="5">
        <v>39.816687405109413</v>
      </c>
      <c r="AO240" s="5">
        <v>80.3499356508255</v>
      </c>
    </row>
    <row r="241" spans="1:41" ht="19.95" customHeight="1" x14ac:dyDescent="0.3">
      <c r="A241" s="14" t="s">
        <v>12</v>
      </c>
      <c r="B241" s="4">
        <v>1298</v>
      </c>
      <c r="C241" s="5">
        <v>313</v>
      </c>
      <c r="D241" s="5">
        <v>160</v>
      </c>
      <c r="E241" s="5">
        <v>254</v>
      </c>
      <c r="F241" s="5">
        <v>363</v>
      </c>
      <c r="G241" s="5">
        <v>116</v>
      </c>
      <c r="H241" s="6">
        <v>239</v>
      </c>
      <c r="I241" s="6">
        <v>449</v>
      </c>
      <c r="J241" s="6">
        <v>610</v>
      </c>
      <c r="K241" s="5">
        <v>905</v>
      </c>
      <c r="L241" s="5">
        <v>390</v>
      </c>
      <c r="M241" s="6">
        <v>954</v>
      </c>
      <c r="N241" s="6">
        <v>344</v>
      </c>
      <c r="O241" s="5">
        <v>740</v>
      </c>
      <c r="P241" s="5">
        <v>537</v>
      </c>
      <c r="Q241" s="6">
        <v>763</v>
      </c>
      <c r="R241" s="6">
        <v>432</v>
      </c>
      <c r="S241" s="5">
        <v>443</v>
      </c>
      <c r="T241" s="5">
        <v>575</v>
      </c>
      <c r="U241" s="5">
        <v>158</v>
      </c>
      <c r="V241" s="5">
        <v>57</v>
      </c>
      <c r="W241" s="6">
        <v>132</v>
      </c>
      <c r="X241" s="6">
        <v>558</v>
      </c>
      <c r="Y241" s="6">
        <v>394</v>
      </c>
      <c r="Z241" s="6">
        <v>198</v>
      </c>
      <c r="AA241" s="6">
        <v>101</v>
      </c>
      <c r="AB241" s="6">
        <v>492</v>
      </c>
      <c r="AC241" s="5">
        <v>343</v>
      </c>
      <c r="AD241" s="5">
        <v>319</v>
      </c>
      <c r="AE241" s="5">
        <v>280</v>
      </c>
      <c r="AF241" s="5">
        <v>234</v>
      </c>
      <c r="AG241" s="6">
        <v>186</v>
      </c>
      <c r="AH241" s="6">
        <v>460</v>
      </c>
      <c r="AI241" s="6">
        <v>448</v>
      </c>
      <c r="AJ241" s="6">
        <v>204</v>
      </c>
      <c r="AK241" s="5">
        <v>807</v>
      </c>
      <c r="AL241" s="5">
        <v>348</v>
      </c>
      <c r="AM241" s="5">
        <v>33</v>
      </c>
      <c r="AN241" s="5">
        <v>37</v>
      </c>
      <c r="AO241" s="5">
        <v>73</v>
      </c>
    </row>
    <row r="242" spans="1:41" ht="19.95" customHeight="1" x14ac:dyDescent="0.3">
      <c r="A242" s="17" t="s">
        <v>127</v>
      </c>
      <c r="B242" s="7">
        <v>0.45467809823310518</v>
      </c>
      <c r="C242" s="9">
        <v>0.47099352694655261</v>
      </c>
      <c r="D242" s="9">
        <v>0.4996916109004042</v>
      </c>
      <c r="E242" s="9">
        <v>0.4898280628574827</v>
      </c>
      <c r="F242" s="9">
        <v>0.4082344488495675</v>
      </c>
      <c r="G242" s="8">
        <v>0.57099365436998106</v>
      </c>
      <c r="H242" s="12">
        <v>0.36475770853295453</v>
      </c>
      <c r="I242" s="12">
        <v>0.40860344929209652</v>
      </c>
      <c r="J242" s="13">
        <v>0.54382080000209998</v>
      </c>
      <c r="K242" s="9">
        <v>0.46422862889450062</v>
      </c>
      <c r="L242" s="9">
        <v>0.43093537689512901</v>
      </c>
      <c r="M242" s="12">
        <v>0.43693915757943702</v>
      </c>
      <c r="N242" s="13">
        <v>0.50732180250037284</v>
      </c>
      <c r="O242" s="8">
        <v>0.4825665530552401</v>
      </c>
      <c r="P242" s="10">
        <v>0.41584164247166999</v>
      </c>
      <c r="Q242" s="13">
        <v>0.51761669117662856</v>
      </c>
      <c r="R242" s="12">
        <v>0.39037866980236402</v>
      </c>
      <c r="S242" s="8">
        <v>0.50211736000267615</v>
      </c>
      <c r="T242" s="10">
        <v>0.42261758621808188</v>
      </c>
      <c r="U242" s="9">
        <v>0.49090123140220282</v>
      </c>
      <c r="V242" s="9">
        <v>0.47303947633941551</v>
      </c>
      <c r="W242" s="13">
        <v>0.54358066395855975</v>
      </c>
      <c r="X242" s="11">
        <v>0.48266601016757088</v>
      </c>
      <c r="Y242" s="11">
        <v>0.49998366822743662</v>
      </c>
      <c r="Z242" s="11">
        <v>0.49262587002685959</v>
      </c>
      <c r="AA242" s="11">
        <v>0.5030613231101716</v>
      </c>
      <c r="AB242" s="12">
        <v>0.41746919977800911</v>
      </c>
      <c r="AC242" s="9">
        <v>0.40682827914743458</v>
      </c>
      <c r="AD242" s="9">
        <v>0.42208852073228442</v>
      </c>
      <c r="AE242" s="9">
        <v>0.48557729075359618</v>
      </c>
      <c r="AF242" s="8">
        <v>0.52415184538783055</v>
      </c>
      <c r="AG242" s="12">
        <v>0.37181829688861773</v>
      </c>
      <c r="AH242" s="11">
        <v>0.50507409242253498</v>
      </c>
      <c r="AI242" s="11">
        <v>0.45878139453019873</v>
      </c>
      <c r="AJ242" s="11">
        <v>0.47435664539559852</v>
      </c>
      <c r="AK242" s="9">
        <v>0.44736852307994612</v>
      </c>
      <c r="AL242" s="8">
        <v>0.52956865480859872</v>
      </c>
      <c r="AM242" s="9">
        <v>0.34090217968917158</v>
      </c>
      <c r="AN242" s="10">
        <v>0.24124360932317851</v>
      </c>
      <c r="AO242" s="9">
        <v>0.41236797191556862</v>
      </c>
    </row>
    <row r="243" spans="1:41" ht="19.95" customHeight="1" x14ac:dyDescent="0.3">
      <c r="A243" s="16" t="s">
        <v>128</v>
      </c>
      <c r="B243" s="7">
        <v>0.42222549695781753</v>
      </c>
      <c r="C243" s="8">
        <v>0.51960247447302887</v>
      </c>
      <c r="D243" s="9">
        <v>0.41457017447777739</v>
      </c>
      <c r="E243" s="9">
        <v>0.46986098413626798</v>
      </c>
      <c r="F243" s="10">
        <v>0.34112610816836358</v>
      </c>
      <c r="G243" s="9">
        <v>0.46215606139310589</v>
      </c>
      <c r="H243" s="11">
        <v>0.40457070695121122</v>
      </c>
      <c r="I243" s="12">
        <v>0.3668063354454047</v>
      </c>
      <c r="J243" s="13">
        <v>0.47492292496523503</v>
      </c>
      <c r="K243" s="8">
        <v>0.44842534251556571</v>
      </c>
      <c r="L243" s="10">
        <v>0.36420178197474179</v>
      </c>
      <c r="M243" s="12">
        <v>0.39501722551436291</v>
      </c>
      <c r="N243" s="13">
        <v>0.50297125418524125</v>
      </c>
      <c r="O243" s="9">
        <v>0.42987829766630331</v>
      </c>
      <c r="P243" s="9">
        <v>0.4059141667526836</v>
      </c>
      <c r="Q243" s="11">
        <v>0.43063113182459661</v>
      </c>
      <c r="R243" s="11">
        <v>0.41325409913596223</v>
      </c>
      <c r="S243" s="9">
        <v>0.45065602611506672</v>
      </c>
      <c r="T243" s="10">
        <v>0.3829143812265397</v>
      </c>
      <c r="U243" s="9">
        <v>0.43827522599600011</v>
      </c>
      <c r="V243" s="9">
        <v>0.49461628290163168</v>
      </c>
      <c r="W243" s="11">
        <v>0.46596620662674593</v>
      </c>
      <c r="X243" s="13">
        <v>0.47077739161052529</v>
      </c>
      <c r="Y243" s="11">
        <v>0.45648668467583309</v>
      </c>
      <c r="Z243" s="13">
        <v>0.50889327263298012</v>
      </c>
      <c r="AA243" s="11">
        <v>0.40131001200727939</v>
      </c>
      <c r="AB243" s="11">
        <v>0.39027301236326067</v>
      </c>
      <c r="AC243" s="9">
        <v>0.42067417750738251</v>
      </c>
      <c r="AD243" s="9">
        <v>0.44976756951141972</v>
      </c>
      <c r="AE243" s="9">
        <v>0.4150334131249756</v>
      </c>
      <c r="AF243" s="9">
        <v>0.43771340405578729</v>
      </c>
      <c r="AG243" s="12">
        <v>0.35662144066860291</v>
      </c>
      <c r="AH243" s="11">
        <v>0.43547180589791379</v>
      </c>
      <c r="AI243" s="11">
        <v>0.42941222376791299</v>
      </c>
      <c r="AJ243" s="11">
        <v>0.48374247412744248</v>
      </c>
      <c r="AK243" s="10">
        <v>0.3925112838623106</v>
      </c>
      <c r="AL243" s="8">
        <v>0.48455427226321662</v>
      </c>
      <c r="AM243" s="9">
        <v>0.35852628975883027</v>
      </c>
      <c r="AN243" s="9">
        <v>0.38083005594657698</v>
      </c>
      <c r="AO243" s="9">
        <v>0.53522561068968755</v>
      </c>
    </row>
    <row r="244" spans="1:41" ht="19.95" customHeight="1" x14ac:dyDescent="0.3">
      <c r="A244" s="17" t="s">
        <v>129</v>
      </c>
      <c r="B244" s="7">
        <v>0.41312301707050669</v>
      </c>
      <c r="C244" s="9">
        <v>0.40754068852132802</v>
      </c>
      <c r="D244" s="9">
        <v>0.47690288037797102</v>
      </c>
      <c r="E244" s="8">
        <v>0.48816527362174078</v>
      </c>
      <c r="F244" s="10">
        <v>0.36702100113322711</v>
      </c>
      <c r="G244" s="9">
        <v>0.46411729569851767</v>
      </c>
      <c r="H244" s="12">
        <v>0.33612185203110789</v>
      </c>
      <c r="I244" s="11">
        <v>0.42023781795233411</v>
      </c>
      <c r="J244" s="11">
        <v>0.45411356465992081</v>
      </c>
      <c r="K244" s="9">
        <v>0.41992086010665047</v>
      </c>
      <c r="L244" s="9">
        <v>0.39898669557994282</v>
      </c>
      <c r="M244" s="11">
        <v>0.41554444968372761</v>
      </c>
      <c r="N244" s="11">
        <v>0.4059369519676192</v>
      </c>
      <c r="O244" s="9">
        <v>0.41907303406357749</v>
      </c>
      <c r="P244" s="9">
        <v>0.4117040222839673</v>
      </c>
      <c r="Q244" s="13">
        <v>0.4521877773136419</v>
      </c>
      <c r="R244" s="12">
        <v>0.39010078865794878</v>
      </c>
      <c r="S244" s="9">
        <v>0.41720637997376597</v>
      </c>
      <c r="T244" s="9">
        <v>0.41014012852638942</v>
      </c>
      <c r="U244" s="9">
        <v>0.47211311739443762</v>
      </c>
      <c r="V244" s="9">
        <v>0.38145764848212999</v>
      </c>
      <c r="W244" s="11">
        <v>0.40334902298029501</v>
      </c>
      <c r="X244" s="11">
        <v>0.42312240930163852</v>
      </c>
      <c r="Y244" s="11">
        <v>0.44096830487283178</v>
      </c>
      <c r="Z244" s="11">
        <v>0.37467216380089791</v>
      </c>
      <c r="AA244" s="11">
        <v>0.40267216918944682</v>
      </c>
      <c r="AB244" s="11">
        <v>0.40148460123830942</v>
      </c>
      <c r="AC244" s="9">
        <v>0.37630173511701659</v>
      </c>
      <c r="AD244" s="9">
        <v>0.42395283239599152</v>
      </c>
      <c r="AE244" s="9">
        <v>0.4217631239606397</v>
      </c>
      <c r="AF244" s="9">
        <v>0.42381202559256748</v>
      </c>
      <c r="AG244" s="11">
        <v>0.3430606182592279</v>
      </c>
      <c r="AH244" s="11">
        <v>0.43137136139271681</v>
      </c>
      <c r="AI244" s="11">
        <v>0.42688612441658957</v>
      </c>
      <c r="AJ244" s="11">
        <v>0.45826446377308</v>
      </c>
      <c r="AK244" s="9">
        <v>0.42647898099092701</v>
      </c>
      <c r="AL244" s="9">
        <v>0.44309103476415851</v>
      </c>
      <c r="AM244" s="10">
        <v>0.14132861331670879</v>
      </c>
      <c r="AN244" s="9">
        <v>0.27591302785177901</v>
      </c>
      <c r="AO244" s="9">
        <v>0.39501587237725427</v>
      </c>
    </row>
    <row r="245" spans="1:41" ht="19.95" customHeight="1" x14ac:dyDescent="0.3">
      <c r="A245" s="16" t="s">
        <v>130</v>
      </c>
      <c r="B245" s="7">
        <v>0.27720757522015332</v>
      </c>
      <c r="C245" s="8">
        <v>0.36084635757818567</v>
      </c>
      <c r="D245" s="9">
        <v>0.23316757081474271</v>
      </c>
      <c r="E245" s="9">
        <v>0.33131428850102801</v>
      </c>
      <c r="F245" s="9">
        <v>0.24882172340822961</v>
      </c>
      <c r="G245" s="10">
        <v>0.1308931590802038</v>
      </c>
      <c r="H245" s="13">
        <v>0.31395468811400962</v>
      </c>
      <c r="I245" s="11">
        <v>0.27673373755044162</v>
      </c>
      <c r="J245" s="11">
        <v>0.25542839536823952</v>
      </c>
      <c r="K245" s="9">
        <v>0.26798403236956458</v>
      </c>
      <c r="L245" s="9">
        <v>0.29456626312200829</v>
      </c>
      <c r="M245" s="11">
        <v>0.27055321218043271</v>
      </c>
      <c r="N245" s="11">
        <v>0.29695567217754643</v>
      </c>
      <c r="O245" s="9">
        <v>0.26593604062097942</v>
      </c>
      <c r="P245" s="9">
        <v>0.30051871576557021</v>
      </c>
      <c r="Q245" s="11">
        <v>0.28342566182308898</v>
      </c>
      <c r="R245" s="11">
        <v>0.2668516288339739</v>
      </c>
      <c r="S245" s="9">
        <v>0.25122013611847738</v>
      </c>
      <c r="T245" s="9">
        <v>0.29857734060546143</v>
      </c>
      <c r="U245" s="9">
        <v>0.31112493204325159</v>
      </c>
      <c r="V245" s="9">
        <v>0.28056240888170331</v>
      </c>
      <c r="W245" s="11">
        <v>0.30688588081407769</v>
      </c>
      <c r="X245" s="11">
        <v>0.29620144982991348</v>
      </c>
      <c r="Y245" s="13">
        <v>0.33323265454337758</v>
      </c>
      <c r="Z245" s="12">
        <v>0.2099041445139177</v>
      </c>
      <c r="AA245" s="11">
        <v>0.34999811324743713</v>
      </c>
      <c r="AB245" s="12">
        <v>0.24446667493580601</v>
      </c>
      <c r="AC245" s="9">
        <v>0.26044526786143529</v>
      </c>
      <c r="AD245" s="9">
        <v>0.29286885920481059</v>
      </c>
      <c r="AE245" s="9">
        <v>0.31624498325788752</v>
      </c>
      <c r="AF245" s="9">
        <v>0.30542180267476188</v>
      </c>
      <c r="AG245" s="12">
        <v>0.20628516489873711</v>
      </c>
      <c r="AH245" s="11">
        <v>0.28134168466132659</v>
      </c>
      <c r="AI245" s="11">
        <v>0.29540551637279061</v>
      </c>
      <c r="AJ245" s="13">
        <v>0.34328673681308253</v>
      </c>
      <c r="AK245" s="9">
        <v>0.28320229563709859</v>
      </c>
      <c r="AL245" s="9">
        <v>0.25936458413728092</v>
      </c>
      <c r="AM245" s="9">
        <v>0.26840548483000332</v>
      </c>
      <c r="AN245" s="9">
        <v>0.20000358974961219</v>
      </c>
      <c r="AO245" s="9">
        <v>0.32994395038801821</v>
      </c>
    </row>
    <row r="246" spans="1:41" ht="19.95" customHeight="1" x14ac:dyDescent="0.3">
      <c r="A246" s="17" t="s">
        <v>131</v>
      </c>
      <c r="B246" s="7">
        <v>0.27410004134528992</v>
      </c>
      <c r="C246" s="9">
        <v>0.33050983102956782</v>
      </c>
      <c r="D246" s="9">
        <v>0.29465846700688619</v>
      </c>
      <c r="E246" s="9">
        <v>0.25657451282351268</v>
      </c>
      <c r="F246" s="10">
        <v>0.2436222407655092</v>
      </c>
      <c r="G246" s="9">
        <v>0.26728990357325028</v>
      </c>
      <c r="H246" s="11">
        <v>0.23237721335689801</v>
      </c>
      <c r="I246" s="12">
        <v>0.25104982470237758</v>
      </c>
      <c r="J246" s="13">
        <v>0.31673078060352389</v>
      </c>
      <c r="K246" s="9">
        <v>0.27351110433304249</v>
      </c>
      <c r="L246" s="9">
        <v>0.27517241709791179</v>
      </c>
      <c r="M246" s="11">
        <v>0.28164333228946908</v>
      </c>
      <c r="N246" s="11">
        <v>0.25171388055810578</v>
      </c>
      <c r="O246" s="9">
        <v>0.26192184546158342</v>
      </c>
      <c r="P246" s="9">
        <v>0.29102244167615549</v>
      </c>
      <c r="Q246" s="11">
        <v>0.26757626246964822</v>
      </c>
      <c r="R246" s="11">
        <v>0.2819256647485674</v>
      </c>
      <c r="S246" s="9">
        <v>0.25875860174640702</v>
      </c>
      <c r="T246" s="9">
        <v>0.28099263779084233</v>
      </c>
      <c r="U246" s="9">
        <v>0.27301234169090982</v>
      </c>
      <c r="V246" s="9">
        <v>0.31466199293480629</v>
      </c>
      <c r="W246" s="11">
        <v>0.29113158498019059</v>
      </c>
      <c r="X246" s="11">
        <v>0.27442482582174099</v>
      </c>
      <c r="Y246" s="13">
        <v>0.32215532659190299</v>
      </c>
      <c r="Z246" s="11">
        <v>0.25383232729019473</v>
      </c>
      <c r="AA246" s="11">
        <v>0.29427684583079672</v>
      </c>
      <c r="AB246" s="11">
        <v>0.26900024255983629</v>
      </c>
      <c r="AC246" s="9">
        <v>0.28157701510965227</v>
      </c>
      <c r="AD246" s="9">
        <v>0.287147475272992</v>
      </c>
      <c r="AE246" s="9">
        <v>0.27786610199469752</v>
      </c>
      <c r="AF246" s="9">
        <v>0.2441557218003704</v>
      </c>
      <c r="AG246" s="12">
        <v>0.20681789905699521</v>
      </c>
      <c r="AH246" s="13">
        <v>0.32515681826989912</v>
      </c>
      <c r="AI246" s="11">
        <v>0.25716223675748862</v>
      </c>
      <c r="AJ246" s="11">
        <v>0.31043428960701741</v>
      </c>
      <c r="AK246" s="10">
        <v>0.25355611281323359</v>
      </c>
      <c r="AL246" s="8">
        <v>0.35365095307949229</v>
      </c>
      <c r="AM246" s="9">
        <v>0.30217879047585222</v>
      </c>
      <c r="AN246" s="9">
        <v>0.20260622109146609</v>
      </c>
      <c r="AO246" s="9">
        <v>0.19034943264707799</v>
      </c>
    </row>
    <row r="247" spans="1:41" ht="19.95" customHeight="1" x14ac:dyDescent="0.3">
      <c r="A247" s="16" t="s">
        <v>132</v>
      </c>
      <c r="B247" s="7">
        <v>0.24787483169439861</v>
      </c>
      <c r="C247" s="10">
        <v>0.21002264943731039</v>
      </c>
      <c r="D247" s="9">
        <v>0.27122008197411768</v>
      </c>
      <c r="E247" s="9">
        <v>0.27339534819321948</v>
      </c>
      <c r="F247" s="8">
        <v>0.29191293833563159</v>
      </c>
      <c r="G247" s="10">
        <v>0.1780288124047073</v>
      </c>
      <c r="H247" s="11">
        <v>0.25422342736838133</v>
      </c>
      <c r="I247" s="11">
        <v>0.24644890235418199</v>
      </c>
      <c r="J247" s="11">
        <v>0.24513225936725949</v>
      </c>
      <c r="K247" s="10">
        <v>0.227901792505532</v>
      </c>
      <c r="L247" s="8">
        <v>0.29139381309214318</v>
      </c>
      <c r="M247" s="11">
        <v>0.25021009242943032</v>
      </c>
      <c r="N247" s="11">
        <v>0.24094449814618041</v>
      </c>
      <c r="O247" s="8">
        <v>0.28043148387846689</v>
      </c>
      <c r="P247" s="10">
        <v>0.20325768863542751</v>
      </c>
      <c r="Q247" s="13">
        <v>0.29465640529818099</v>
      </c>
      <c r="R247" s="12">
        <v>0.19193897808642929</v>
      </c>
      <c r="S247" s="9">
        <v>0.27369850514650451</v>
      </c>
      <c r="T247" s="9">
        <v>0.24331796423537269</v>
      </c>
      <c r="U247" s="9">
        <v>0.21474516882304201</v>
      </c>
      <c r="V247" s="9">
        <v>0.2458125032621904</v>
      </c>
      <c r="W247" s="11">
        <v>0.25228060596092328</v>
      </c>
      <c r="X247" s="11">
        <v>0.25745481034072681</v>
      </c>
      <c r="Y247" s="11">
        <v>0.2275209260012947</v>
      </c>
      <c r="Z247" s="11">
        <v>0.2482819376159098</v>
      </c>
      <c r="AA247" s="11">
        <v>0.21250189984348389</v>
      </c>
      <c r="AB247" s="11">
        <v>0.24843146693001089</v>
      </c>
      <c r="AC247" s="9">
        <v>0.22843876229881771</v>
      </c>
      <c r="AD247" s="9">
        <v>0.2345648148376476</v>
      </c>
      <c r="AE247" s="9">
        <v>0.26950308914283327</v>
      </c>
      <c r="AF247" s="9">
        <v>0.24515633487471791</v>
      </c>
      <c r="AG247" s="11">
        <v>0.24185756362585401</v>
      </c>
      <c r="AH247" s="11">
        <v>0.26221266851387798</v>
      </c>
      <c r="AI247" s="11">
        <v>0.2619173934201644</v>
      </c>
      <c r="AJ247" s="11">
        <v>0.20003025776207539</v>
      </c>
      <c r="AK247" s="9">
        <v>0.25960444886039502</v>
      </c>
      <c r="AL247" s="10">
        <v>0.22195261312415801</v>
      </c>
      <c r="AM247" s="9">
        <v>0.18230090625227871</v>
      </c>
      <c r="AN247" s="9">
        <v>0.27255445033033138</v>
      </c>
      <c r="AO247" s="9">
        <v>0.25812239079345822</v>
      </c>
    </row>
    <row r="248" spans="1:41" ht="19.95" customHeight="1" x14ac:dyDescent="0.3">
      <c r="A248" s="17" t="s">
        <v>133</v>
      </c>
      <c r="B248" s="7">
        <v>0.1884407826511563</v>
      </c>
      <c r="C248" s="8">
        <v>0.26817893121288838</v>
      </c>
      <c r="D248" s="9">
        <v>0.23745151992702471</v>
      </c>
      <c r="E248" s="10">
        <v>0.1489755946317384</v>
      </c>
      <c r="F248" s="10">
        <v>0.15844064830772961</v>
      </c>
      <c r="G248" s="9">
        <v>0.18436300382806289</v>
      </c>
      <c r="H248" s="11">
        <v>0.15915915779697831</v>
      </c>
      <c r="I248" s="11">
        <v>0.20015214363894729</v>
      </c>
      <c r="J248" s="11">
        <v>0.1971934193419646</v>
      </c>
      <c r="K248" s="8">
        <v>0.20308763578932901</v>
      </c>
      <c r="L248" s="10">
        <v>0.15480423320235889</v>
      </c>
      <c r="M248" s="11">
        <v>0.18188250084241889</v>
      </c>
      <c r="N248" s="11">
        <v>0.20790374015133689</v>
      </c>
      <c r="O248" s="9">
        <v>0.18714183032203369</v>
      </c>
      <c r="P248" s="9">
        <v>0.19066805424633759</v>
      </c>
      <c r="Q248" s="12">
        <v>0.17272711761822901</v>
      </c>
      <c r="R248" s="13">
        <v>0.22285755378952921</v>
      </c>
      <c r="S248" s="9">
        <v>0.18859879883582689</v>
      </c>
      <c r="T248" s="9">
        <v>0.18733497171780719</v>
      </c>
      <c r="U248" s="9">
        <v>0.2035299143814506</v>
      </c>
      <c r="V248" s="9">
        <v>0.2486235174078498</v>
      </c>
      <c r="W248" s="11">
        <v>0.17222958459045451</v>
      </c>
      <c r="X248" s="11">
        <v>0.20341990979180191</v>
      </c>
      <c r="Y248" s="11">
        <v>0.21220490980641429</v>
      </c>
      <c r="Z248" s="11">
        <v>0.2176034541276331</v>
      </c>
      <c r="AA248" s="11">
        <v>0.2257767661308554</v>
      </c>
      <c r="AB248" s="11">
        <v>0.18063414760137089</v>
      </c>
      <c r="AC248" s="8">
        <v>0.23409550078284361</v>
      </c>
      <c r="AD248" s="9">
        <v>0.16762941379082991</v>
      </c>
      <c r="AE248" s="9">
        <v>0.175177188066272</v>
      </c>
      <c r="AF248" s="9">
        <v>0.17983752129560651</v>
      </c>
      <c r="AG248" s="11">
        <v>0.16738213586656919</v>
      </c>
      <c r="AH248" s="11">
        <v>0.21589333578963379</v>
      </c>
      <c r="AI248" s="11">
        <v>0.18246668551873321</v>
      </c>
      <c r="AJ248" s="11">
        <v>0.1779822191577643</v>
      </c>
      <c r="AK248" s="9">
        <v>0.1838222760503232</v>
      </c>
      <c r="AL248" s="9">
        <v>0.20267717315500841</v>
      </c>
      <c r="AM248" s="9">
        <v>0.1746212016156253</v>
      </c>
      <c r="AN248" s="9">
        <v>0.12859870957782699</v>
      </c>
      <c r="AO248" s="9">
        <v>0.21729989576797229</v>
      </c>
    </row>
    <row r="249" spans="1:41" ht="19.95" customHeight="1" x14ac:dyDescent="0.3">
      <c r="A249" s="16" t="s">
        <v>106</v>
      </c>
      <c r="B249" s="7">
        <v>7.3716211297106149E-2</v>
      </c>
      <c r="C249" s="9">
        <v>4.2462857695309393E-2</v>
      </c>
      <c r="D249" s="9">
        <v>5.2298523210761727E-2</v>
      </c>
      <c r="E249" s="10">
        <v>4.0045859258851839E-2</v>
      </c>
      <c r="F249" s="8">
        <v>0.10336027125030491</v>
      </c>
      <c r="G249" s="8">
        <v>0.15468728628387721</v>
      </c>
      <c r="H249" s="11">
        <v>7.6113572484043227E-2</v>
      </c>
      <c r="I249" s="11">
        <v>9.1708125357388259E-2</v>
      </c>
      <c r="J249" s="11">
        <v>5.861670284728223E-2</v>
      </c>
      <c r="K249" s="9">
        <v>7.6754145346064978E-2</v>
      </c>
      <c r="L249" s="9">
        <v>6.7478500014328008E-2</v>
      </c>
      <c r="M249" s="11">
        <v>7.5223544989488578E-2</v>
      </c>
      <c r="N249" s="11">
        <v>6.9242909836600905E-2</v>
      </c>
      <c r="O249" s="9">
        <v>6.6810637713113519E-2</v>
      </c>
      <c r="P249" s="9">
        <v>8.3599185025037118E-2</v>
      </c>
      <c r="Q249" s="12">
        <v>5.9598243936642953E-2</v>
      </c>
      <c r="R249" s="13">
        <v>9.4851780946531447E-2</v>
      </c>
      <c r="S249" s="9">
        <v>8.1528471013066706E-2</v>
      </c>
      <c r="T249" s="9">
        <v>7.5523109863431179E-2</v>
      </c>
      <c r="U249" s="9">
        <v>3.935994655390352E-2</v>
      </c>
      <c r="V249" s="9">
        <v>4.4326534381322502E-2</v>
      </c>
      <c r="W249" s="12">
        <v>1.324800880146044E-2</v>
      </c>
      <c r="X249" s="11">
        <v>6.1809324358407497E-2</v>
      </c>
      <c r="Y249" s="11">
        <v>5.0794330770938957E-2</v>
      </c>
      <c r="Z249" s="11">
        <v>6.8801270587767707E-2</v>
      </c>
      <c r="AA249" s="11">
        <v>7.4353574170766365E-2</v>
      </c>
      <c r="AB249" s="11">
        <v>8.7733194285299881E-2</v>
      </c>
      <c r="AC249" s="9">
        <v>9.4733587345518955E-2</v>
      </c>
      <c r="AD249" s="9">
        <v>5.4519853273250519E-2</v>
      </c>
      <c r="AE249" s="9">
        <v>7.1187339807116251E-2</v>
      </c>
      <c r="AF249" s="9">
        <v>8.1117699538404198E-2</v>
      </c>
      <c r="AG249" s="13">
        <v>0.1191601193086349</v>
      </c>
      <c r="AH249" s="12">
        <v>4.9127327185476521E-2</v>
      </c>
      <c r="AI249" s="11">
        <v>6.5161432896181593E-2</v>
      </c>
      <c r="AJ249" s="11">
        <v>6.946043426436975E-2</v>
      </c>
      <c r="AK249" s="9">
        <v>7.6032613170676736E-2</v>
      </c>
      <c r="AL249" s="10">
        <v>4.3733014077725188E-2</v>
      </c>
      <c r="AM249" s="9">
        <v>0.11200425851971681</v>
      </c>
      <c r="AN249" s="9">
        <v>0.15869001024852561</v>
      </c>
      <c r="AO249" s="9">
        <v>0.10125325219633501</v>
      </c>
    </row>
    <row r="250" spans="1:41" ht="19.95" customHeight="1" x14ac:dyDescent="0.3">
      <c r="A250" s="17" t="s">
        <v>72</v>
      </c>
      <c r="B250" s="7">
        <v>7.155158128893109E-2</v>
      </c>
      <c r="C250" s="10">
        <v>2.7566901349950781E-2</v>
      </c>
      <c r="D250" s="9">
        <v>6.0909247001442977E-2</v>
      </c>
      <c r="E250" s="9">
        <v>5.3426231006538302E-2</v>
      </c>
      <c r="F250" s="9">
        <v>6.6139452224162565E-2</v>
      </c>
      <c r="G250" s="9">
        <v>3.5406886543760167E-2</v>
      </c>
      <c r="H250" s="13">
        <v>0.11079014297806079</v>
      </c>
      <c r="I250" s="11">
        <v>6.7283247209268926E-2</v>
      </c>
      <c r="J250" s="12">
        <v>5.115127362527222E-2</v>
      </c>
      <c r="K250" s="9">
        <v>6.8204681372723786E-2</v>
      </c>
      <c r="L250" s="9">
        <v>7.9668962936498153E-2</v>
      </c>
      <c r="M250" s="11">
        <v>7.9368986796259491E-2</v>
      </c>
      <c r="N250" s="11">
        <v>4.8351933029213617E-2</v>
      </c>
      <c r="O250" s="10">
        <v>5.5748488981669848E-2</v>
      </c>
      <c r="P250" s="8">
        <v>8.9659649576200248E-2</v>
      </c>
      <c r="Q250" s="12">
        <v>5.0349047930290838E-2</v>
      </c>
      <c r="R250" s="13">
        <v>7.342891554330204E-2</v>
      </c>
      <c r="S250" s="9">
        <v>4.2643388873968693E-2</v>
      </c>
      <c r="T250" s="8">
        <v>8.9548474573927617E-2</v>
      </c>
      <c r="U250" s="9">
        <v>3.3150640661900238E-2</v>
      </c>
      <c r="V250" s="9">
        <v>8.6925597466511087E-2</v>
      </c>
      <c r="W250" s="11">
        <v>6.0511742423643683E-2</v>
      </c>
      <c r="X250" s="11">
        <v>5.167620061510321E-2</v>
      </c>
      <c r="Y250" s="11">
        <v>4.6250082918225507E-2</v>
      </c>
      <c r="Z250" s="11">
        <v>6.1582896671835002E-2</v>
      </c>
      <c r="AA250" s="11">
        <v>3.2288532167622161E-2</v>
      </c>
      <c r="AB250" s="13">
        <v>9.7609815737586439E-2</v>
      </c>
      <c r="AC250" s="9">
        <v>6.0232574757727163E-2</v>
      </c>
      <c r="AD250" s="8">
        <v>8.7159469099281697E-2</v>
      </c>
      <c r="AE250" s="9">
        <v>4.9479693145718547E-2</v>
      </c>
      <c r="AF250" s="9">
        <v>4.7937321387153668E-2</v>
      </c>
      <c r="AG250" s="13">
        <v>0.1158755404250487</v>
      </c>
      <c r="AH250" s="11">
        <v>5.3561945806117388E-2</v>
      </c>
      <c r="AI250" s="11">
        <v>7.6098413125998493E-2</v>
      </c>
      <c r="AJ250" s="12">
        <v>2.931562308186857E-2</v>
      </c>
      <c r="AK250" s="9">
        <v>6.9821702214866971E-2</v>
      </c>
      <c r="AL250" s="9">
        <v>5.7770711459508552E-2</v>
      </c>
      <c r="AM250" s="9">
        <v>0.15946304526897731</v>
      </c>
      <c r="AN250" s="9">
        <v>0.17317315595120039</v>
      </c>
      <c r="AO250" s="9">
        <v>3.9105669206229127E-2</v>
      </c>
    </row>
    <row r="253" spans="1:41" x14ac:dyDescent="0.3">
      <c r="A253" s="1" t="s">
        <v>24</v>
      </c>
    </row>
    <row r="254" spans="1:41" ht="40.049999999999997" customHeight="1" x14ac:dyDescent="0.3">
      <c r="A254" s="19" t="s">
        <v>238</v>
      </c>
      <c r="B254" s="33"/>
      <c r="C254" s="33" t="s">
        <v>134</v>
      </c>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c r="AN254" s="18"/>
      <c r="AO254" s="18"/>
    </row>
    <row r="255" spans="1:41" ht="22.05" customHeight="1" x14ac:dyDescent="0.3">
      <c r="A255" s="2"/>
      <c r="B255" s="2"/>
      <c r="C255" s="51" t="s">
        <v>1</v>
      </c>
      <c r="D255" s="52"/>
      <c r="E255" s="52"/>
      <c r="F255" s="52"/>
      <c r="G255" s="53"/>
      <c r="H255" s="51" t="s">
        <v>2</v>
      </c>
      <c r="I255" s="52"/>
      <c r="J255" s="53"/>
      <c r="K255" s="51" t="s">
        <v>26</v>
      </c>
      <c r="L255" s="53"/>
      <c r="M255" s="51" t="s">
        <v>27</v>
      </c>
      <c r="N255" s="53"/>
      <c r="O255" s="51" t="s">
        <v>28</v>
      </c>
      <c r="P255" s="53"/>
      <c r="Q255" s="51" t="s">
        <v>29</v>
      </c>
      <c r="R255" s="53"/>
      <c r="S255" s="51" t="s">
        <v>30</v>
      </c>
      <c r="T255" s="52"/>
      <c r="U255" s="52"/>
      <c r="V255" s="53"/>
      <c r="W255" s="51" t="s">
        <v>31</v>
      </c>
      <c r="X255" s="52"/>
      <c r="Y255" s="52"/>
      <c r="Z255" s="52"/>
      <c r="AA255" s="52"/>
      <c r="AB255" s="53"/>
      <c r="AC255" s="51" t="s">
        <v>32</v>
      </c>
      <c r="AD255" s="52"/>
      <c r="AE255" s="52"/>
      <c r="AF255" s="53"/>
      <c r="AG255" s="51" t="s">
        <v>33</v>
      </c>
      <c r="AH255" s="52"/>
      <c r="AI255" s="52"/>
      <c r="AJ255" s="53"/>
      <c r="AK255" s="51" t="s">
        <v>34</v>
      </c>
      <c r="AL255" s="52"/>
      <c r="AM255" s="52"/>
      <c r="AN255" s="52"/>
      <c r="AO255" s="53"/>
    </row>
    <row r="256" spans="1:41" ht="58.05" customHeight="1" x14ac:dyDescent="0.3">
      <c r="A256" s="3" t="s">
        <v>35</v>
      </c>
      <c r="B256" s="3" t="s">
        <v>0</v>
      </c>
      <c r="C256" s="3" t="s">
        <v>3</v>
      </c>
      <c r="D256" s="3" t="s">
        <v>4</v>
      </c>
      <c r="E256" s="3" t="s">
        <v>5</v>
      </c>
      <c r="F256" s="3" t="s">
        <v>6</v>
      </c>
      <c r="G256" s="3" t="s">
        <v>7</v>
      </c>
      <c r="H256" s="3" t="s">
        <v>8</v>
      </c>
      <c r="I256" s="3" t="s">
        <v>9</v>
      </c>
      <c r="J256" s="3" t="s">
        <v>10</v>
      </c>
      <c r="K256" s="3" t="s">
        <v>36</v>
      </c>
      <c r="L256" s="3" t="s">
        <v>37</v>
      </c>
      <c r="M256" s="3" t="s">
        <v>38</v>
      </c>
      <c r="N256" s="3" t="s">
        <v>39</v>
      </c>
      <c r="O256" s="3" t="s">
        <v>40</v>
      </c>
      <c r="P256" s="3" t="s">
        <v>41</v>
      </c>
      <c r="Q256" s="3" t="s">
        <v>42</v>
      </c>
      <c r="R256" s="3" t="s">
        <v>43</v>
      </c>
      <c r="S256" s="3" t="s">
        <v>44</v>
      </c>
      <c r="T256" s="3" t="s">
        <v>45</v>
      </c>
      <c r="U256" s="3" t="s">
        <v>46</v>
      </c>
      <c r="V256" s="3" t="s">
        <v>47</v>
      </c>
      <c r="W256" s="3" t="s">
        <v>48</v>
      </c>
      <c r="X256" s="3" t="s">
        <v>49</v>
      </c>
      <c r="Y256" s="3" t="s">
        <v>50</v>
      </c>
      <c r="Z256" s="3" t="s">
        <v>51</v>
      </c>
      <c r="AA256" s="3" t="s">
        <v>52</v>
      </c>
      <c r="AB256" s="3" t="s">
        <v>53</v>
      </c>
      <c r="AC256" s="3" t="s">
        <v>54</v>
      </c>
      <c r="AD256" s="3" t="s">
        <v>55</v>
      </c>
      <c r="AE256" s="3" t="s">
        <v>56</v>
      </c>
      <c r="AF256" s="3" t="s">
        <v>57</v>
      </c>
      <c r="AG256" s="3" t="s">
        <v>58</v>
      </c>
      <c r="AH256" s="3" t="s">
        <v>59</v>
      </c>
      <c r="AI256" s="3" t="s">
        <v>60</v>
      </c>
      <c r="AJ256" s="3" t="s">
        <v>61</v>
      </c>
      <c r="AK256" s="3" t="s">
        <v>62</v>
      </c>
      <c r="AL256" s="3" t="s">
        <v>63</v>
      </c>
      <c r="AM256" s="3" t="s">
        <v>64</v>
      </c>
      <c r="AN256" s="3" t="s">
        <v>65</v>
      </c>
      <c r="AO256" s="3" t="s">
        <v>47</v>
      </c>
    </row>
    <row r="257" spans="1:41" ht="19.95" customHeight="1" x14ac:dyDescent="0.3">
      <c r="A257" s="14" t="s">
        <v>11</v>
      </c>
      <c r="B257" s="4">
        <v>1273.1892472505569</v>
      </c>
      <c r="C257" s="5">
        <v>281.38783437013632</v>
      </c>
      <c r="D257" s="5">
        <v>156.87679451704031</v>
      </c>
      <c r="E257" s="5">
        <v>242.28814059495929</v>
      </c>
      <c r="F257" s="5">
        <v>378.67462205886841</v>
      </c>
      <c r="G257" s="5">
        <v>114.2111023068428</v>
      </c>
      <c r="H257" s="6">
        <v>324.82507395744318</v>
      </c>
      <c r="I257" s="6">
        <v>409.20301383733749</v>
      </c>
      <c r="J257" s="6">
        <v>539.16115945577621</v>
      </c>
      <c r="K257" s="5">
        <v>879.36333149671555</v>
      </c>
      <c r="L257" s="5">
        <v>390.64156150817871</v>
      </c>
      <c r="M257" s="6">
        <v>952.30007743835449</v>
      </c>
      <c r="N257" s="6">
        <v>320.88916981220251</v>
      </c>
      <c r="O257" s="5">
        <v>728.15105319023132</v>
      </c>
      <c r="P257" s="5">
        <v>522.36707824468613</v>
      </c>
      <c r="Q257" s="6">
        <v>705.62111341953278</v>
      </c>
      <c r="R257" s="6">
        <v>450.65541845560068</v>
      </c>
      <c r="S257" s="5">
        <v>426.85257858037949</v>
      </c>
      <c r="T257" s="5">
        <v>569.70414876937866</v>
      </c>
      <c r="U257" s="5">
        <v>150.11412614583969</v>
      </c>
      <c r="V257" s="5">
        <v>54.718145608901978</v>
      </c>
      <c r="W257" s="6">
        <v>129.82944804430011</v>
      </c>
      <c r="X257" s="6">
        <v>531.60044091939926</v>
      </c>
      <c r="Y257" s="6">
        <v>380.52686953544622</v>
      </c>
      <c r="Z257" s="6">
        <v>206.95975202322009</v>
      </c>
      <c r="AA257" s="6">
        <v>98.745973408222198</v>
      </c>
      <c r="AB257" s="6">
        <v>485.48699074983602</v>
      </c>
      <c r="AC257" s="5">
        <v>356.23625761270517</v>
      </c>
      <c r="AD257" s="5">
        <v>306.94997888803482</v>
      </c>
      <c r="AE257" s="5">
        <v>265.90273243188858</v>
      </c>
      <c r="AF257" s="5">
        <v>223.8214519023895</v>
      </c>
      <c r="AG257" s="6">
        <v>302.080735206604</v>
      </c>
      <c r="AH257" s="6">
        <v>389.73951476812363</v>
      </c>
      <c r="AI257" s="6">
        <v>388.53036117553711</v>
      </c>
      <c r="AJ257" s="6">
        <v>192.83863610029221</v>
      </c>
      <c r="AK257" s="5">
        <v>796.14545285701752</v>
      </c>
      <c r="AL257" s="5">
        <v>309.1242533326149</v>
      </c>
      <c r="AM257" s="5">
        <v>47.752918004989617</v>
      </c>
      <c r="AN257" s="5">
        <v>39.816687405109413</v>
      </c>
      <c r="AO257" s="5">
        <v>80.3499356508255</v>
      </c>
    </row>
    <row r="258" spans="1:41" ht="19.95" customHeight="1" x14ac:dyDescent="0.3">
      <c r="A258" s="15" t="s">
        <v>12</v>
      </c>
      <c r="B258" s="4">
        <v>1298</v>
      </c>
      <c r="C258" s="5">
        <v>313</v>
      </c>
      <c r="D258" s="5">
        <v>160</v>
      </c>
      <c r="E258" s="5">
        <v>254</v>
      </c>
      <c r="F258" s="5">
        <v>363</v>
      </c>
      <c r="G258" s="5">
        <v>116</v>
      </c>
      <c r="H258" s="6">
        <v>239</v>
      </c>
      <c r="I258" s="6">
        <v>449</v>
      </c>
      <c r="J258" s="6">
        <v>610</v>
      </c>
      <c r="K258" s="5">
        <v>905</v>
      </c>
      <c r="L258" s="5">
        <v>390</v>
      </c>
      <c r="M258" s="6">
        <v>954</v>
      </c>
      <c r="N258" s="6">
        <v>344</v>
      </c>
      <c r="O258" s="5">
        <v>740</v>
      </c>
      <c r="P258" s="5">
        <v>537</v>
      </c>
      <c r="Q258" s="6">
        <v>763</v>
      </c>
      <c r="R258" s="6">
        <v>432</v>
      </c>
      <c r="S258" s="5">
        <v>443</v>
      </c>
      <c r="T258" s="5">
        <v>575</v>
      </c>
      <c r="U258" s="5">
        <v>158</v>
      </c>
      <c r="V258" s="5">
        <v>57</v>
      </c>
      <c r="W258" s="6">
        <v>132</v>
      </c>
      <c r="X258" s="6">
        <v>558</v>
      </c>
      <c r="Y258" s="6">
        <v>394</v>
      </c>
      <c r="Z258" s="6">
        <v>198</v>
      </c>
      <c r="AA258" s="6">
        <v>101</v>
      </c>
      <c r="AB258" s="6">
        <v>492</v>
      </c>
      <c r="AC258" s="5">
        <v>343</v>
      </c>
      <c r="AD258" s="5">
        <v>319</v>
      </c>
      <c r="AE258" s="5">
        <v>280</v>
      </c>
      <c r="AF258" s="5">
        <v>234</v>
      </c>
      <c r="AG258" s="6">
        <v>186</v>
      </c>
      <c r="AH258" s="6">
        <v>460</v>
      </c>
      <c r="AI258" s="6">
        <v>448</v>
      </c>
      <c r="AJ258" s="6">
        <v>204</v>
      </c>
      <c r="AK258" s="5">
        <v>807</v>
      </c>
      <c r="AL258" s="5">
        <v>348</v>
      </c>
      <c r="AM258" s="5">
        <v>33</v>
      </c>
      <c r="AN258" s="5">
        <v>37</v>
      </c>
      <c r="AO258" s="5">
        <v>73</v>
      </c>
    </row>
    <row r="259" spans="1:41" ht="19.95" customHeight="1" x14ac:dyDescent="0.3">
      <c r="A259" s="16" t="s">
        <v>262</v>
      </c>
      <c r="B259" s="7">
        <v>0.62656043814251949</v>
      </c>
      <c r="C259" s="8">
        <v>0.8687047232114542</v>
      </c>
      <c r="D259" s="8">
        <v>0.76305769643819032</v>
      </c>
      <c r="E259" s="8">
        <v>0.7378916044913153</v>
      </c>
      <c r="F259" s="10">
        <v>0.53886403576427189</v>
      </c>
      <c r="G259" s="10">
        <v>0.1375841884453701</v>
      </c>
      <c r="H259" s="12">
        <v>0.56374097186225636</v>
      </c>
      <c r="I259" s="11">
        <v>0.60289230710745234</v>
      </c>
      <c r="J259" s="13">
        <v>0.68237011175156248</v>
      </c>
      <c r="K259" s="9">
        <v>0.62053776679184158</v>
      </c>
      <c r="L259" s="9">
        <v>0.63707379077526705</v>
      </c>
      <c r="M259" s="11">
        <v>0.61551153248774559</v>
      </c>
      <c r="N259" s="11">
        <v>0.65935018208061513</v>
      </c>
      <c r="O259" s="9">
        <v>0.62633074779511633</v>
      </c>
      <c r="P259" s="9">
        <v>0.62652042850549505</v>
      </c>
      <c r="Q259" s="11">
        <v>0.6622282883259567</v>
      </c>
      <c r="R259" s="11">
        <v>0.61263376324889929</v>
      </c>
      <c r="S259" s="9">
        <v>0.62407575972495066</v>
      </c>
      <c r="T259" s="9">
        <v>0.6096806119720517</v>
      </c>
      <c r="U259" s="8">
        <v>0.75847940328733809</v>
      </c>
      <c r="V259" s="9">
        <v>0.685126952414017</v>
      </c>
      <c r="W259" s="11">
        <v>0.64462250216539252</v>
      </c>
      <c r="X259" s="13">
        <v>0.66236148740394174</v>
      </c>
      <c r="Y259" s="11">
        <v>0.64342726100359715</v>
      </c>
      <c r="Z259" s="11">
        <v>0.57854522457570545</v>
      </c>
      <c r="AA259" s="11">
        <v>0.67791995512236114</v>
      </c>
      <c r="AB259" s="12">
        <v>0.60817787862040229</v>
      </c>
      <c r="AC259" s="9">
        <v>0.6017685023766467</v>
      </c>
      <c r="AD259" s="9">
        <v>0.66771557314091345</v>
      </c>
      <c r="AE259" s="9">
        <v>0.65947474460555922</v>
      </c>
      <c r="AF259" s="9">
        <v>0.62496690701390922</v>
      </c>
      <c r="AG259" s="12">
        <v>0.53108180661074456</v>
      </c>
      <c r="AH259" s="11">
        <v>0.63754574186364354</v>
      </c>
      <c r="AI259" s="11">
        <v>0.66925246510823766</v>
      </c>
      <c r="AJ259" s="11">
        <v>0.66790951513627306</v>
      </c>
      <c r="AK259" s="9">
        <v>0.6168076209584239</v>
      </c>
      <c r="AL259" s="8">
        <v>0.71398101083192522</v>
      </c>
      <c r="AM259" s="9">
        <v>0.57414557438153946</v>
      </c>
      <c r="AN259" s="10">
        <v>0.35808870922476499</v>
      </c>
      <c r="AO259" s="9">
        <v>0.55105893889585522</v>
      </c>
    </row>
    <row r="260" spans="1:41" ht="19.95" customHeight="1" x14ac:dyDescent="0.3">
      <c r="A260" s="17" t="s">
        <v>135</v>
      </c>
      <c r="B260" s="7">
        <v>0.20517267473553369</v>
      </c>
      <c r="C260" s="8">
        <v>0.45848347441578619</v>
      </c>
      <c r="D260" s="8">
        <v>0.39390578618695349</v>
      </c>
      <c r="E260" s="10">
        <v>0.14011807299642401</v>
      </c>
      <c r="F260" s="10">
        <v>6.1801967171607353E-2</v>
      </c>
      <c r="G260" s="10">
        <v>3.5118346171055373E-2</v>
      </c>
      <c r="H260" s="12">
        <v>0.16134225161670929</v>
      </c>
      <c r="I260" s="11">
        <v>0.18248790093505879</v>
      </c>
      <c r="J260" s="13">
        <v>0.24879580638372489</v>
      </c>
      <c r="K260" s="8">
        <v>0.21530580970299429</v>
      </c>
      <c r="L260" s="10">
        <v>0.18403471692652801</v>
      </c>
      <c r="M260" s="12">
        <v>0.18467782038110231</v>
      </c>
      <c r="N260" s="13">
        <v>0.26599508080251039</v>
      </c>
      <c r="O260" s="9">
        <v>0.20183064954561911</v>
      </c>
      <c r="P260" s="9">
        <v>0.21299951510676479</v>
      </c>
      <c r="Q260" s="13">
        <v>0.23990133959655741</v>
      </c>
      <c r="R260" s="12">
        <v>0.17052771630423999</v>
      </c>
      <c r="S260" s="10">
        <v>0.1578797792066996</v>
      </c>
      <c r="T260" s="9">
        <v>0.2228347635812008</v>
      </c>
      <c r="U260" s="8">
        <v>0.30482979718667691</v>
      </c>
      <c r="V260" s="9">
        <v>0.22391260395867471</v>
      </c>
      <c r="W260" s="11">
        <v>0.2101782566452243</v>
      </c>
      <c r="X260" s="13">
        <v>0.2320190926282952</v>
      </c>
      <c r="Y260" s="13">
        <v>0.26167868836229968</v>
      </c>
      <c r="Z260" s="11">
        <v>0.22030402239705621</v>
      </c>
      <c r="AA260" s="13">
        <v>0.30229640769585592</v>
      </c>
      <c r="AB260" s="12">
        <v>0.1788402510345351</v>
      </c>
      <c r="AC260" s="9">
        <v>0.19837830424784761</v>
      </c>
      <c r="AD260" s="9">
        <v>0.2143056104320771</v>
      </c>
      <c r="AE260" s="9">
        <v>0.23719179547595121</v>
      </c>
      <c r="AF260" s="9">
        <v>0.2016048608147579</v>
      </c>
      <c r="AG260" s="12">
        <v>0.11702791394899641</v>
      </c>
      <c r="AH260" s="11">
        <v>0.23282190886278711</v>
      </c>
      <c r="AI260" s="11">
        <v>0.2305751258901455</v>
      </c>
      <c r="AJ260" s="11">
        <v>0.2361893405326585</v>
      </c>
      <c r="AK260" s="9">
        <v>0.20265122345309419</v>
      </c>
      <c r="AL260" s="8">
        <v>0.2587050752987764</v>
      </c>
      <c r="AM260" s="9">
        <v>9.9515473181658293E-2</v>
      </c>
      <c r="AN260" s="9">
        <v>8.1370037071050838E-2</v>
      </c>
      <c r="AO260" s="9">
        <v>0.14834785294988401</v>
      </c>
    </row>
    <row r="261" spans="1:41" ht="19.95" customHeight="1" x14ac:dyDescent="0.3">
      <c r="A261" s="16" t="s">
        <v>136</v>
      </c>
      <c r="B261" s="7">
        <v>0.4213877634069858</v>
      </c>
      <c r="C261" s="9">
        <v>0.41022124879566801</v>
      </c>
      <c r="D261" s="9">
        <v>0.36915191025123673</v>
      </c>
      <c r="E261" s="8">
        <v>0.59777353149489132</v>
      </c>
      <c r="F261" s="8">
        <v>0.47706206859266459</v>
      </c>
      <c r="G261" s="10">
        <v>0.1024658422743147</v>
      </c>
      <c r="H261" s="11">
        <v>0.40239872024554701</v>
      </c>
      <c r="I261" s="11">
        <v>0.42040440617239361</v>
      </c>
      <c r="J261" s="11">
        <v>0.43357430536783759</v>
      </c>
      <c r="K261" s="10">
        <v>0.40523195708884729</v>
      </c>
      <c r="L261" s="8">
        <v>0.45303907384873909</v>
      </c>
      <c r="M261" s="11">
        <v>0.4308337121066434</v>
      </c>
      <c r="N261" s="11">
        <v>0.39335510127810458</v>
      </c>
      <c r="O261" s="9">
        <v>0.42450009824949719</v>
      </c>
      <c r="P261" s="9">
        <v>0.41352091339873032</v>
      </c>
      <c r="Q261" s="11">
        <v>0.42232694872939919</v>
      </c>
      <c r="R261" s="11">
        <v>0.44210604694465933</v>
      </c>
      <c r="S261" s="9">
        <v>0.46619598051825112</v>
      </c>
      <c r="T261" s="10">
        <v>0.38684584839085101</v>
      </c>
      <c r="U261" s="9">
        <v>0.45364960610066118</v>
      </c>
      <c r="V261" s="9">
        <v>0.46121434845534232</v>
      </c>
      <c r="W261" s="11">
        <v>0.43444424552016819</v>
      </c>
      <c r="X261" s="11">
        <v>0.43034239477564662</v>
      </c>
      <c r="Y261" s="11">
        <v>0.38174857264129741</v>
      </c>
      <c r="Z261" s="11">
        <v>0.35824120217864919</v>
      </c>
      <c r="AA261" s="11">
        <v>0.37562354742650528</v>
      </c>
      <c r="AB261" s="11">
        <v>0.42933762758586719</v>
      </c>
      <c r="AC261" s="9">
        <v>0.40339019812879912</v>
      </c>
      <c r="AD261" s="9">
        <v>0.45340996270883638</v>
      </c>
      <c r="AE261" s="9">
        <v>0.42228294912960812</v>
      </c>
      <c r="AF261" s="9">
        <v>0.4233620461991513</v>
      </c>
      <c r="AG261" s="11">
        <v>0.41405389266174808</v>
      </c>
      <c r="AH261" s="11">
        <v>0.4047238330008564</v>
      </c>
      <c r="AI261" s="11">
        <v>0.43867733921809221</v>
      </c>
      <c r="AJ261" s="11">
        <v>0.43172017460361461</v>
      </c>
      <c r="AK261" s="9">
        <v>0.41415639750532962</v>
      </c>
      <c r="AL261" s="9">
        <v>0.45527593553314882</v>
      </c>
      <c r="AM261" s="9">
        <v>0.47463010119988108</v>
      </c>
      <c r="AN261" s="10">
        <v>0.27671867215371421</v>
      </c>
      <c r="AO261" s="9">
        <v>0.40271108594597121</v>
      </c>
    </row>
    <row r="262" spans="1:41" ht="19.95" customHeight="1" x14ac:dyDescent="0.3">
      <c r="A262" s="17" t="s">
        <v>263</v>
      </c>
      <c r="B262" s="7">
        <v>0.19217204910291391</v>
      </c>
      <c r="C262" s="10">
        <v>4.5847425647879719E-2</v>
      </c>
      <c r="D262" s="10">
        <v>8.0867941468412169E-2</v>
      </c>
      <c r="E262" s="10">
        <v>8.8587259885206868E-2</v>
      </c>
      <c r="F262" s="8">
        <v>0.2490016368258483</v>
      </c>
      <c r="G262" s="8">
        <v>0.76267806805135907</v>
      </c>
      <c r="H262" s="11">
        <v>0.231991097556143</v>
      </c>
      <c r="I262" s="11">
        <v>0.20808676446615351</v>
      </c>
      <c r="J262" s="11">
        <v>0.15610384480317299</v>
      </c>
      <c r="K262" s="9">
        <v>0.18869105728144189</v>
      </c>
      <c r="L262" s="9">
        <v>0.20157453160201219</v>
      </c>
      <c r="M262" s="11">
        <v>0.1968796939577149</v>
      </c>
      <c r="N262" s="11">
        <v>0.17820121125131891</v>
      </c>
      <c r="O262" s="9">
        <v>0.1990963229394056</v>
      </c>
      <c r="P262" s="9">
        <v>0.183059107429552</v>
      </c>
      <c r="Q262" s="11">
        <v>0.1893440486789732</v>
      </c>
      <c r="R262" s="11">
        <v>0.20092120924179019</v>
      </c>
      <c r="S262" s="9">
        <v>0.20591157583004471</v>
      </c>
      <c r="T262" s="9">
        <v>0.2060573839502042</v>
      </c>
      <c r="U262" s="10">
        <v>0.11625793763713251</v>
      </c>
      <c r="V262" s="9">
        <v>0.18884744531215961</v>
      </c>
      <c r="W262" s="11">
        <v>0.21740311909581159</v>
      </c>
      <c r="X262" s="12">
        <v>0.1665645580859694</v>
      </c>
      <c r="Y262" s="11">
        <v>0.20532764196714051</v>
      </c>
      <c r="Z262" s="13">
        <v>0.2577184217294502</v>
      </c>
      <c r="AA262" s="11">
        <v>0.19466680980412951</v>
      </c>
      <c r="AB262" s="11">
        <v>0.18020898456464979</v>
      </c>
      <c r="AC262" s="9">
        <v>0.2185902535204739</v>
      </c>
      <c r="AD262" s="9">
        <v>0.1606452975567057</v>
      </c>
      <c r="AE262" s="9">
        <v>0.1857791043356406</v>
      </c>
      <c r="AF262" s="9">
        <v>0.20516036745882929</v>
      </c>
      <c r="AG262" s="11">
        <v>0.2279121371048464</v>
      </c>
      <c r="AH262" s="11">
        <v>0.19125566004742189</v>
      </c>
      <c r="AI262" s="11">
        <v>0.16231985383084921</v>
      </c>
      <c r="AJ262" s="11">
        <v>0.19818352688679991</v>
      </c>
      <c r="AK262" s="9">
        <v>0.20593496192250649</v>
      </c>
      <c r="AL262" s="9">
        <v>0.14934648290576921</v>
      </c>
      <c r="AM262" s="9">
        <v>0.17181005386407841</v>
      </c>
      <c r="AN262" s="8">
        <v>0.26154161797095721</v>
      </c>
      <c r="AO262" s="9">
        <v>0.19828803365080799</v>
      </c>
    </row>
    <row r="263" spans="1:41" ht="19.95" customHeight="1" x14ac:dyDescent="0.3">
      <c r="A263" s="16" t="s">
        <v>137</v>
      </c>
      <c r="B263" s="7">
        <v>0.1238616962889889</v>
      </c>
      <c r="C263" s="10">
        <v>3.4433388727089891E-2</v>
      </c>
      <c r="D263" s="10">
        <v>3.7088220294234898E-2</v>
      </c>
      <c r="E263" s="10">
        <v>7.7000815240304277E-2</v>
      </c>
      <c r="F263" s="8">
        <v>0.21060824597665989</v>
      </c>
      <c r="G263" s="8">
        <v>0.31739805270712868</v>
      </c>
      <c r="H263" s="11">
        <v>0.14391925485306589</v>
      </c>
      <c r="I263" s="11">
        <v>0.1301540282752835</v>
      </c>
      <c r="J263" s="11">
        <v>0.1070021006051783</v>
      </c>
      <c r="K263" s="9">
        <v>0.11705573260338439</v>
      </c>
      <c r="L263" s="9">
        <v>0.14019210003415719</v>
      </c>
      <c r="M263" s="11">
        <v>0.12871368377103201</v>
      </c>
      <c r="N263" s="11">
        <v>0.1094624940423574</v>
      </c>
      <c r="O263" s="9">
        <v>0.1333534030527537</v>
      </c>
      <c r="P263" s="9">
        <v>0.1160064665361733</v>
      </c>
      <c r="Q263" s="11">
        <v>0.1216707131341473</v>
      </c>
      <c r="R263" s="11">
        <v>0.12543348461206191</v>
      </c>
      <c r="S263" s="9">
        <v>0.1235142845004245</v>
      </c>
      <c r="T263" s="9">
        <v>0.1416124910739634</v>
      </c>
      <c r="U263" s="9">
        <v>8.8327157621815006E-2</v>
      </c>
      <c r="V263" s="9">
        <v>0.10096764993364819</v>
      </c>
      <c r="W263" s="11">
        <v>0.1440792209413288</v>
      </c>
      <c r="X263" s="11">
        <v>0.1226071215090848</v>
      </c>
      <c r="Y263" s="11">
        <v>0.1214080088328517</v>
      </c>
      <c r="Z263" s="11">
        <v>0.1225111166374114</v>
      </c>
      <c r="AA263" s="11">
        <v>0.1074437904148231</v>
      </c>
      <c r="AB263" s="11">
        <v>0.11325775834547611</v>
      </c>
      <c r="AC263" s="9">
        <v>0.14847967236916759</v>
      </c>
      <c r="AD263" s="9">
        <v>0.1100282273655273</v>
      </c>
      <c r="AE263" s="9">
        <v>0.1127112566377818</v>
      </c>
      <c r="AF263" s="9">
        <v>0.12684739712412371</v>
      </c>
      <c r="AG263" s="11">
        <v>0.1394173659837733</v>
      </c>
      <c r="AH263" s="11">
        <v>0.1234669560637731</v>
      </c>
      <c r="AI263" s="11">
        <v>0.1074289499671888</v>
      </c>
      <c r="AJ263" s="11">
        <v>0.13340023393121631</v>
      </c>
      <c r="AK263" s="9">
        <v>0.1275365763916031</v>
      </c>
      <c r="AL263" s="9">
        <v>0.1042392744220495</v>
      </c>
      <c r="AM263" s="9">
        <v>0.1193848222920281</v>
      </c>
      <c r="AN263" s="9">
        <v>0.18092982942933469</v>
      </c>
      <c r="AO263" s="9">
        <v>0.13732215764215541</v>
      </c>
    </row>
    <row r="264" spans="1:41" ht="19.95" customHeight="1" x14ac:dyDescent="0.3">
      <c r="A264" s="17" t="s">
        <v>138</v>
      </c>
      <c r="B264" s="7">
        <v>6.8310352813925085E-2</v>
      </c>
      <c r="C264" s="10">
        <v>1.141403692078983E-2</v>
      </c>
      <c r="D264" s="9">
        <v>4.377972117417727E-2</v>
      </c>
      <c r="E264" s="10">
        <v>1.15864446449026E-2</v>
      </c>
      <c r="F264" s="10">
        <v>3.8393390849188427E-2</v>
      </c>
      <c r="G264" s="8">
        <v>0.44528001534423028</v>
      </c>
      <c r="H264" s="11">
        <v>8.8071842703077136E-2</v>
      </c>
      <c r="I264" s="11">
        <v>7.7932736190870044E-2</v>
      </c>
      <c r="J264" s="11">
        <v>4.9101744197994672E-2</v>
      </c>
      <c r="K264" s="9">
        <v>7.1635324678057416E-2</v>
      </c>
      <c r="L264" s="9">
        <v>6.1382431567854973E-2</v>
      </c>
      <c r="M264" s="11">
        <v>6.8166010186682946E-2</v>
      </c>
      <c r="N264" s="11">
        <v>6.8738717208961478E-2</v>
      </c>
      <c r="O264" s="9">
        <v>6.5742919886651888E-2</v>
      </c>
      <c r="P264" s="9">
        <v>6.7052640893378646E-2</v>
      </c>
      <c r="Q264" s="11">
        <v>6.7673335544825866E-2</v>
      </c>
      <c r="R264" s="11">
        <v>7.5487724629728289E-2</v>
      </c>
      <c r="S264" s="8">
        <v>8.2397291329620134E-2</v>
      </c>
      <c r="T264" s="9">
        <v>6.444489287624075E-2</v>
      </c>
      <c r="U264" s="9">
        <v>2.7930780015317541E-2</v>
      </c>
      <c r="V264" s="9">
        <v>8.7879795378511399E-2</v>
      </c>
      <c r="W264" s="11">
        <v>7.3323898154482731E-2</v>
      </c>
      <c r="X264" s="12">
        <v>4.395743657688464E-2</v>
      </c>
      <c r="Y264" s="11">
        <v>8.3919633134288893E-2</v>
      </c>
      <c r="Z264" s="13">
        <v>0.13520730509203879</v>
      </c>
      <c r="AA264" s="11">
        <v>8.722301938930635E-2</v>
      </c>
      <c r="AB264" s="11">
        <v>6.6951226219173737E-2</v>
      </c>
      <c r="AC264" s="9">
        <v>7.0110581151306361E-2</v>
      </c>
      <c r="AD264" s="9">
        <v>5.0617070191178427E-2</v>
      </c>
      <c r="AE264" s="9">
        <v>7.3067847697858818E-2</v>
      </c>
      <c r="AF264" s="9">
        <v>7.8312970334705606E-2</v>
      </c>
      <c r="AG264" s="11">
        <v>8.8494771121073096E-2</v>
      </c>
      <c r="AH264" s="11">
        <v>6.7788703983648821E-2</v>
      </c>
      <c r="AI264" s="11">
        <v>5.4890903863660391E-2</v>
      </c>
      <c r="AJ264" s="11">
        <v>6.4783292955583605E-2</v>
      </c>
      <c r="AK264" s="9">
        <v>7.839838553090335E-2</v>
      </c>
      <c r="AL264" s="9">
        <v>4.5107208483719637E-2</v>
      </c>
      <c r="AM264" s="9">
        <v>5.2425231572050271E-2</v>
      </c>
      <c r="AN264" s="9">
        <v>8.0611788541622528E-2</v>
      </c>
      <c r="AO264" s="9">
        <v>6.0965876008652532E-2</v>
      </c>
    </row>
    <row r="265" spans="1:41" ht="19.95" customHeight="1" x14ac:dyDescent="0.3">
      <c r="A265" s="16" t="s">
        <v>139</v>
      </c>
      <c r="B265" s="7">
        <v>0.1812675127545666</v>
      </c>
      <c r="C265" s="10">
        <v>8.5447851140666067E-2</v>
      </c>
      <c r="D265" s="9">
        <v>0.15607436209339751</v>
      </c>
      <c r="E265" s="9">
        <v>0.17352113562347779</v>
      </c>
      <c r="F265" s="8">
        <v>0.21213432740987981</v>
      </c>
      <c r="G265" s="9">
        <v>9.9737743503270845E-2</v>
      </c>
      <c r="H265" s="11">
        <v>0.20426793058160059</v>
      </c>
      <c r="I265" s="11">
        <v>0.18902092842639409</v>
      </c>
      <c r="J265" s="11">
        <v>0.1615260434452645</v>
      </c>
      <c r="K265" s="9">
        <v>0.1907711759267165</v>
      </c>
      <c r="L265" s="9">
        <v>0.16135167762272071</v>
      </c>
      <c r="M265" s="11">
        <v>0.18760877355453939</v>
      </c>
      <c r="N265" s="11">
        <v>0.16244860666806599</v>
      </c>
      <c r="O265" s="9">
        <v>0.1745729292654781</v>
      </c>
      <c r="P265" s="9">
        <v>0.190420464064953</v>
      </c>
      <c r="Q265" s="12">
        <v>0.1484276629950701</v>
      </c>
      <c r="R265" s="13">
        <v>0.1864450275093105</v>
      </c>
      <c r="S265" s="9">
        <v>0.1700126644450046</v>
      </c>
      <c r="T265" s="9">
        <v>0.1842620040777441</v>
      </c>
      <c r="U265" s="9">
        <v>0.12526265907552939</v>
      </c>
      <c r="V265" s="9">
        <v>0.12602560227382351</v>
      </c>
      <c r="W265" s="11">
        <v>0.13797437873879589</v>
      </c>
      <c r="X265" s="11">
        <v>0.1710739545100888</v>
      </c>
      <c r="Y265" s="12">
        <v>0.15124509702926231</v>
      </c>
      <c r="Z265" s="11">
        <v>0.16373635369484441</v>
      </c>
      <c r="AA265" s="11">
        <v>0.1274132350735093</v>
      </c>
      <c r="AB265" s="13">
        <v>0.21161313681494789</v>
      </c>
      <c r="AC265" s="9">
        <v>0.1796412441028794</v>
      </c>
      <c r="AD265" s="9">
        <v>0.17163912930238079</v>
      </c>
      <c r="AE265" s="9">
        <v>0.15474615105880021</v>
      </c>
      <c r="AF265" s="9">
        <v>0.16987272552726149</v>
      </c>
      <c r="AG265" s="13">
        <v>0.2410060562844091</v>
      </c>
      <c r="AH265" s="11">
        <v>0.17119859808893459</v>
      </c>
      <c r="AI265" s="11">
        <v>0.1684276810609131</v>
      </c>
      <c r="AJ265" s="11">
        <v>0.133906957976927</v>
      </c>
      <c r="AK265" s="9">
        <v>0.1772574171190697</v>
      </c>
      <c r="AL265" s="10">
        <v>0.1366725062623057</v>
      </c>
      <c r="AM265" s="9">
        <v>0.25404437175438221</v>
      </c>
      <c r="AN265" s="8">
        <v>0.38036967280427769</v>
      </c>
      <c r="AO265" s="9">
        <v>0.25065302745333679</v>
      </c>
    </row>
    <row r="268" spans="1:41" x14ac:dyDescent="0.3">
      <c r="A268" s="1" t="s">
        <v>24</v>
      </c>
    </row>
    <row r="269" spans="1:41" ht="40.049999999999997" customHeight="1" x14ac:dyDescent="0.3">
      <c r="A269" s="19" t="s">
        <v>239</v>
      </c>
      <c r="B269" s="33"/>
      <c r="C269" s="33" t="s">
        <v>140</v>
      </c>
      <c r="D269" s="18"/>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c r="AL269" s="18"/>
      <c r="AM269" s="18"/>
      <c r="AN269" s="18"/>
      <c r="AO269" s="18"/>
    </row>
    <row r="270" spans="1:41" ht="22.05" customHeight="1" x14ac:dyDescent="0.3">
      <c r="A270" s="2"/>
      <c r="B270" s="2"/>
      <c r="C270" s="51" t="s">
        <v>1</v>
      </c>
      <c r="D270" s="52"/>
      <c r="E270" s="52"/>
      <c r="F270" s="52"/>
      <c r="G270" s="53"/>
      <c r="H270" s="51" t="s">
        <v>2</v>
      </c>
      <c r="I270" s="52"/>
      <c r="J270" s="53"/>
      <c r="K270" s="51" t="s">
        <v>26</v>
      </c>
      <c r="L270" s="53"/>
      <c r="M270" s="51" t="s">
        <v>27</v>
      </c>
      <c r="N270" s="53"/>
      <c r="O270" s="51" t="s">
        <v>28</v>
      </c>
      <c r="P270" s="53"/>
      <c r="Q270" s="51" t="s">
        <v>29</v>
      </c>
      <c r="R270" s="53"/>
      <c r="S270" s="51" t="s">
        <v>30</v>
      </c>
      <c r="T270" s="52"/>
      <c r="U270" s="52"/>
      <c r="V270" s="53"/>
      <c r="W270" s="51" t="s">
        <v>31</v>
      </c>
      <c r="X270" s="52"/>
      <c r="Y270" s="52"/>
      <c r="Z270" s="52"/>
      <c r="AA270" s="52"/>
      <c r="AB270" s="53"/>
      <c r="AC270" s="51" t="s">
        <v>32</v>
      </c>
      <c r="AD270" s="52"/>
      <c r="AE270" s="52"/>
      <c r="AF270" s="53"/>
      <c r="AG270" s="51" t="s">
        <v>33</v>
      </c>
      <c r="AH270" s="52"/>
      <c r="AI270" s="52"/>
      <c r="AJ270" s="53"/>
      <c r="AK270" s="51" t="s">
        <v>34</v>
      </c>
      <c r="AL270" s="52"/>
      <c r="AM270" s="52"/>
      <c r="AN270" s="52"/>
      <c r="AO270" s="53"/>
    </row>
    <row r="271" spans="1:41" ht="58.05" customHeight="1" x14ac:dyDescent="0.3">
      <c r="A271" s="3" t="s">
        <v>35</v>
      </c>
      <c r="B271" s="3" t="s">
        <v>0</v>
      </c>
      <c r="C271" s="3" t="s">
        <v>3</v>
      </c>
      <c r="D271" s="3" t="s">
        <v>4</v>
      </c>
      <c r="E271" s="3" t="s">
        <v>5</v>
      </c>
      <c r="F271" s="3" t="s">
        <v>6</v>
      </c>
      <c r="G271" s="3" t="s">
        <v>7</v>
      </c>
      <c r="H271" s="3" t="s">
        <v>8</v>
      </c>
      <c r="I271" s="3" t="s">
        <v>9</v>
      </c>
      <c r="J271" s="3" t="s">
        <v>10</v>
      </c>
      <c r="K271" s="3" t="s">
        <v>36</v>
      </c>
      <c r="L271" s="3" t="s">
        <v>37</v>
      </c>
      <c r="M271" s="3" t="s">
        <v>38</v>
      </c>
      <c r="N271" s="3" t="s">
        <v>39</v>
      </c>
      <c r="O271" s="3" t="s">
        <v>40</v>
      </c>
      <c r="P271" s="3" t="s">
        <v>41</v>
      </c>
      <c r="Q271" s="3" t="s">
        <v>42</v>
      </c>
      <c r="R271" s="3" t="s">
        <v>43</v>
      </c>
      <c r="S271" s="3" t="s">
        <v>44</v>
      </c>
      <c r="T271" s="3" t="s">
        <v>45</v>
      </c>
      <c r="U271" s="3" t="s">
        <v>46</v>
      </c>
      <c r="V271" s="3" t="s">
        <v>47</v>
      </c>
      <c r="W271" s="3" t="s">
        <v>48</v>
      </c>
      <c r="X271" s="3" t="s">
        <v>49</v>
      </c>
      <c r="Y271" s="3" t="s">
        <v>50</v>
      </c>
      <c r="Z271" s="3" t="s">
        <v>51</v>
      </c>
      <c r="AA271" s="3" t="s">
        <v>52</v>
      </c>
      <c r="AB271" s="3" t="s">
        <v>53</v>
      </c>
      <c r="AC271" s="3" t="s">
        <v>54</v>
      </c>
      <c r="AD271" s="3" t="s">
        <v>55</v>
      </c>
      <c r="AE271" s="3" t="s">
        <v>56</v>
      </c>
      <c r="AF271" s="3" t="s">
        <v>57</v>
      </c>
      <c r="AG271" s="3" t="s">
        <v>58</v>
      </c>
      <c r="AH271" s="3" t="s">
        <v>59</v>
      </c>
      <c r="AI271" s="3" t="s">
        <v>60</v>
      </c>
      <c r="AJ271" s="3" t="s">
        <v>61</v>
      </c>
      <c r="AK271" s="3" t="s">
        <v>62</v>
      </c>
      <c r="AL271" s="3" t="s">
        <v>63</v>
      </c>
      <c r="AM271" s="3" t="s">
        <v>64</v>
      </c>
      <c r="AN271" s="3" t="s">
        <v>65</v>
      </c>
      <c r="AO271" s="3" t="s">
        <v>47</v>
      </c>
    </row>
    <row r="272" spans="1:41" ht="19.95" customHeight="1" x14ac:dyDescent="0.3">
      <c r="A272" s="15" t="s">
        <v>11</v>
      </c>
      <c r="B272" s="4">
        <v>1273.1892472505569</v>
      </c>
      <c r="C272" s="5">
        <v>281.38783437013632</v>
      </c>
      <c r="D272" s="5">
        <v>156.87679451704031</v>
      </c>
      <c r="E272" s="5">
        <v>242.28814059495929</v>
      </c>
      <c r="F272" s="5">
        <v>378.67462205886841</v>
      </c>
      <c r="G272" s="5">
        <v>114.2111023068428</v>
      </c>
      <c r="H272" s="6">
        <v>324.82507395744318</v>
      </c>
      <c r="I272" s="6">
        <v>409.20301383733749</v>
      </c>
      <c r="J272" s="6">
        <v>539.16115945577621</v>
      </c>
      <c r="K272" s="5">
        <v>879.36333149671555</v>
      </c>
      <c r="L272" s="5">
        <v>390.64156150817871</v>
      </c>
      <c r="M272" s="6">
        <v>952.30007743835449</v>
      </c>
      <c r="N272" s="6">
        <v>320.88916981220251</v>
      </c>
      <c r="O272" s="5">
        <v>728.15105319023132</v>
      </c>
      <c r="P272" s="5">
        <v>522.36707824468613</v>
      </c>
      <c r="Q272" s="6">
        <v>705.62111341953278</v>
      </c>
      <c r="R272" s="6">
        <v>450.65541845560068</v>
      </c>
      <c r="S272" s="5">
        <v>426.85257858037949</v>
      </c>
      <c r="T272" s="5">
        <v>569.70414876937866</v>
      </c>
      <c r="U272" s="5">
        <v>150.11412614583969</v>
      </c>
      <c r="V272" s="5">
        <v>54.718145608901978</v>
      </c>
      <c r="W272" s="6">
        <v>129.82944804430011</v>
      </c>
      <c r="X272" s="6">
        <v>531.60044091939926</v>
      </c>
      <c r="Y272" s="6">
        <v>380.52686953544622</v>
      </c>
      <c r="Z272" s="6">
        <v>206.95975202322009</v>
      </c>
      <c r="AA272" s="6">
        <v>98.745973408222198</v>
      </c>
      <c r="AB272" s="6">
        <v>485.48699074983602</v>
      </c>
      <c r="AC272" s="5">
        <v>356.23625761270517</v>
      </c>
      <c r="AD272" s="5">
        <v>306.94997888803482</v>
      </c>
      <c r="AE272" s="5">
        <v>265.90273243188858</v>
      </c>
      <c r="AF272" s="5">
        <v>223.8214519023895</v>
      </c>
      <c r="AG272" s="6">
        <v>302.080735206604</v>
      </c>
      <c r="AH272" s="6">
        <v>389.73951476812363</v>
      </c>
      <c r="AI272" s="6">
        <v>388.53036117553711</v>
      </c>
      <c r="AJ272" s="6">
        <v>192.83863610029221</v>
      </c>
      <c r="AK272" s="5">
        <v>796.14545285701752</v>
      </c>
      <c r="AL272" s="5">
        <v>309.1242533326149</v>
      </c>
      <c r="AM272" s="5">
        <v>47.752918004989617</v>
      </c>
      <c r="AN272" s="5">
        <v>39.816687405109413</v>
      </c>
      <c r="AO272" s="5">
        <v>80.3499356508255</v>
      </c>
    </row>
    <row r="273" spans="1:41" ht="19.95" customHeight="1" x14ac:dyDescent="0.3">
      <c r="A273" s="14" t="s">
        <v>12</v>
      </c>
      <c r="B273" s="4">
        <v>1298</v>
      </c>
      <c r="C273" s="5">
        <v>313</v>
      </c>
      <c r="D273" s="5">
        <v>160</v>
      </c>
      <c r="E273" s="5">
        <v>254</v>
      </c>
      <c r="F273" s="5">
        <v>363</v>
      </c>
      <c r="G273" s="5">
        <v>116</v>
      </c>
      <c r="H273" s="6">
        <v>239</v>
      </c>
      <c r="I273" s="6">
        <v>449</v>
      </c>
      <c r="J273" s="6">
        <v>610</v>
      </c>
      <c r="K273" s="5">
        <v>905</v>
      </c>
      <c r="L273" s="5">
        <v>390</v>
      </c>
      <c r="M273" s="6">
        <v>954</v>
      </c>
      <c r="N273" s="6">
        <v>344</v>
      </c>
      <c r="O273" s="5">
        <v>740</v>
      </c>
      <c r="P273" s="5">
        <v>537</v>
      </c>
      <c r="Q273" s="6">
        <v>763</v>
      </c>
      <c r="R273" s="6">
        <v>432</v>
      </c>
      <c r="S273" s="5">
        <v>443</v>
      </c>
      <c r="T273" s="5">
        <v>575</v>
      </c>
      <c r="U273" s="5">
        <v>158</v>
      </c>
      <c r="V273" s="5">
        <v>57</v>
      </c>
      <c r="W273" s="6">
        <v>132</v>
      </c>
      <c r="X273" s="6">
        <v>558</v>
      </c>
      <c r="Y273" s="6">
        <v>394</v>
      </c>
      <c r="Z273" s="6">
        <v>198</v>
      </c>
      <c r="AA273" s="6">
        <v>101</v>
      </c>
      <c r="AB273" s="6">
        <v>492</v>
      </c>
      <c r="AC273" s="5">
        <v>343</v>
      </c>
      <c r="AD273" s="5">
        <v>319</v>
      </c>
      <c r="AE273" s="5">
        <v>280</v>
      </c>
      <c r="AF273" s="5">
        <v>234</v>
      </c>
      <c r="AG273" s="6">
        <v>186</v>
      </c>
      <c r="AH273" s="6">
        <v>460</v>
      </c>
      <c r="AI273" s="6">
        <v>448</v>
      </c>
      <c r="AJ273" s="6">
        <v>204</v>
      </c>
      <c r="AK273" s="5">
        <v>807</v>
      </c>
      <c r="AL273" s="5">
        <v>348</v>
      </c>
      <c r="AM273" s="5">
        <v>33</v>
      </c>
      <c r="AN273" s="5">
        <v>37</v>
      </c>
      <c r="AO273" s="5">
        <v>73</v>
      </c>
    </row>
    <row r="274" spans="1:41" ht="19.95" customHeight="1" x14ac:dyDescent="0.3">
      <c r="A274" s="17" t="s">
        <v>262</v>
      </c>
      <c r="B274" s="7">
        <v>0.71976884554267351</v>
      </c>
      <c r="C274" s="8">
        <v>0.9288582042622846</v>
      </c>
      <c r="D274" s="8">
        <v>0.83210173979714375</v>
      </c>
      <c r="E274" s="8">
        <v>0.83148831958119174</v>
      </c>
      <c r="F274" s="10">
        <v>0.66581601817107305</v>
      </c>
      <c r="G274" s="10">
        <v>0.24614170231194171</v>
      </c>
      <c r="H274" s="12">
        <v>0.66133973769860732</v>
      </c>
      <c r="I274" s="11">
        <v>0.72245617064776524</v>
      </c>
      <c r="J274" s="13">
        <v>0.75293068858529821</v>
      </c>
      <c r="K274" s="9">
        <v>0.72614299116579728</v>
      </c>
      <c r="L274" s="9">
        <v>0.70659823340473316</v>
      </c>
      <c r="M274" s="12">
        <v>0.69726581911174512</v>
      </c>
      <c r="N274" s="13">
        <v>0.78655088691013997</v>
      </c>
      <c r="O274" s="9">
        <v>0.7168008365839299</v>
      </c>
      <c r="P274" s="9">
        <v>0.72967921355557142</v>
      </c>
      <c r="Q274" s="11">
        <v>0.73843652477653265</v>
      </c>
      <c r="R274" s="11">
        <v>0.71066959132602858</v>
      </c>
      <c r="S274" s="10">
        <v>0.68703278035181359</v>
      </c>
      <c r="T274" s="9">
        <v>0.72038649651027753</v>
      </c>
      <c r="U274" s="8">
        <v>0.83916928038383831</v>
      </c>
      <c r="V274" s="9">
        <v>0.70103946245733695</v>
      </c>
      <c r="W274" s="11">
        <v>0.76076213620563238</v>
      </c>
      <c r="X274" s="13">
        <v>0.7550013132559622</v>
      </c>
      <c r="Y274" s="13">
        <v>0.76854239126764778</v>
      </c>
      <c r="Z274" s="11">
        <v>0.68923826795015797</v>
      </c>
      <c r="AA274" s="11">
        <v>0.79191603291644552</v>
      </c>
      <c r="AB274" s="12">
        <v>0.67003739281507502</v>
      </c>
      <c r="AC274" s="9">
        <v>0.70413756458428922</v>
      </c>
      <c r="AD274" s="9">
        <v>0.78206240771715574</v>
      </c>
      <c r="AE274" s="9">
        <v>0.7561539314567397</v>
      </c>
      <c r="AF274" s="9">
        <v>0.71983073299322553</v>
      </c>
      <c r="AG274" s="12">
        <v>0.66101740527475639</v>
      </c>
      <c r="AH274" s="11">
        <v>0.73192704090658356</v>
      </c>
      <c r="AI274" s="11">
        <v>0.73369693884795506</v>
      </c>
      <c r="AJ274" s="11">
        <v>0.7591679106898358</v>
      </c>
      <c r="AK274" s="9">
        <v>0.70834407586261683</v>
      </c>
      <c r="AL274" s="8">
        <v>0.77460954231406753</v>
      </c>
      <c r="AM274" s="9">
        <v>0.69756522103384411</v>
      </c>
      <c r="AN274" s="9">
        <v>0.64635875252548358</v>
      </c>
      <c r="AO274" s="9">
        <v>0.6715600150940001</v>
      </c>
    </row>
    <row r="275" spans="1:41" ht="19.95" customHeight="1" x14ac:dyDescent="0.3">
      <c r="A275" s="16" t="s">
        <v>135</v>
      </c>
      <c r="B275" s="7">
        <v>0.26808033326071651</v>
      </c>
      <c r="C275" s="8">
        <v>0.52816130111246895</v>
      </c>
      <c r="D275" s="8">
        <v>0.48871079265707162</v>
      </c>
      <c r="E275" s="10">
        <v>0.22773809058747421</v>
      </c>
      <c r="F275" s="10">
        <v>0.117444593472234</v>
      </c>
      <c r="G275" s="10">
        <v>2.305099111758822E-2</v>
      </c>
      <c r="H275" s="11">
        <v>0.26187765326944512</v>
      </c>
      <c r="I275" s="12">
        <v>0.22285484216143481</v>
      </c>
      <c r="J275" s="13">
        <v>0.30614166777470991</v>
      </c>
      <c r="K275" s="8">
        <v>0.28683582287030363</v>
      </c>
      <c r="L275" s="10">
        <v>0.22804560930773621</v>
      </c>
      <c r="M275" s="12">
        <v>0.25423913976246287</v>
      </c>
      <c r="N275" s="13">
        <v>0.30915672623446577</v>
      </c>
      <c r="O275" s="10">
        <v>0.24508778462629691</v>
      </c>
      <c r="P275" s="8">
        <v>0.30179689310087982</v>
      </c>
      <c r="Q275" s="11">
        <v>0.26983664371299487</v>
      </c>
      <c r="R275" s="11">
        <v>0.28161222850203588</v>
      </c>
      <c r="S275" s="10">
        <v>0.2125778779393955</v>
      </c>
      <c r="T275" s="8">
        <v>0.3000886817958705</v>
      </c>
      <c r="U275" s="9">
        <v>0.31829179710092009</v>
      </c>
      <c r="V275" s="9">
        <v>0.29757608343054243</v>
      </c>
      <c r="W275" s="13">
        <v>0.35852451204242142</v>
      </c>
      <c r="X275" s="13">
        <v>0.33227825003392292</v>
      </c>
      <c r="Y275" s="13">
        <v>0.34601041332176508</v>
      </c>
      <c r="Z275" s="11">
        <v>0.26905371810333029</v>
      </c>
      <c r="AA275" s="13">
        <v>0.34494461152114819</v>
      </c>
      <c r="AB275" s="12">
        <v>0.2040622275371286</v>
      </c>
      <c r="AC275" s="9">
        <v>0.27223021559569333</v>
      </c>
      <c r="AD275" s="9">
        <v>0.27744789318340962</v>
      </c>
      <c r="AE275" s="9">
        <v>0.28551043435193979</v>
      </c>
      <c r="AF275" s="9">
        <v>0.26715385116831758</v>
      </c>
      <c r="AG275" s="12">
        <v>0.2036584158275026</v>
      </c>
      <c r="AH275" s="11">
        <v>0.29640941703522622</v>
      </c>
      <c r="AI275" s="11">
        <v>0.26345684743217251</v>
      </c>
      <c r="AJ275" s="11">
        <v>0.32105737999258849</v>
      </c>
      <c r="AK275" s="10">
        <v>0.24308421863681151</v>
      </c>
      <c r="AL275" s="8">
        <v>0.31861938397604272</v>
      </c>
      <c r="AM275" s="9">
        <v>0.29437476875747148</v>
      </c>
      <c r="AN275" s="9">
        <v>0.28758231733352141</v>
      </c>
      <c r="AO275" s="9">
        <v>0.29602753989307212</v>
      </c>
    </row>
    <row r="276" spans="1:41" ht="19.95" customHeight="1" x14ac:dyDescent="0.3">
      <c r="A276" s="17" t="s">
        <v>136</v>
      </c>
      <c r="B276" s="7">
        <v>0.451688512281957</v>
      </c>
      <c r="C276" s="10">
        <v>0.40069690314981571</v>
      </c>
      <c r="D276" s="10">
        <v>0.34339094714007218</v>
      </c>
      <c r="E276" s="8">
        <v>0.60375022899371766</v>
      </c>
      <c r="F276" s="8">
        <v>0.54837142469883904</v>
      </c>
      <c r="G276" s="10">
        <v>0.22309071119435339</v>
      </c>
      <c r="H276" s="11">
        <v>0.39946208442916209</v>
      </c>
      <c r="I276" s="13">
        <v>0.49960132848633038</v>
      </c>
      <c r="J276" s="11">
        <v>0.4467890208105883</v>
      </c>
      <c r="K276" s="9">
        <v>0.43930716829549371</v>
      </c>
      <c r="L276" s="9">
        <v>0.47855262409699689</v>
      </c>
      <c r="M276" s="11">
        <v>0.44302667934928219</v>
      </c>
      <c r="N276" s="11">
        <v>0.4773941606756742</v>
      </c>
      <c r="O276" s="9">
        <v>0.47171305195763302</v>
      </c>
      <c r="P276" s="9">
        <v>0.42788232045469171</v>
      </c>
      <c r="Q276" s="11">
        <v>0.46859988106353773</v>
      </c>
      <c r="R276" s="11">
        <v>0.42905736282399271</v>
      </c>
      <c r="S276" s="9">
        <v>0.47445490241241811</v>
      </c>
      <c r="T276" s="9">
        <v>0.42029781471440708</v>
      </c>
      <c r="U276" s="9">
        <v>0.52087748328291816</v>
      </c>
      <c r="V276" s="9">
        <v>0.40346337902679458</v>
      </c>
      <c r="W276" s="11">
        <v>0.40223762416321113</v>
      </c>
      <c r="X276" s="11">
        <v>0.4227230632220394</v>
      </c>
      <c r="Y276" s="11">
        <v>0.4225319779458826</v>
      </c>
      <c r="Z276" s="11">
        <v>0.42018454984682763</v>
      </c>
      <c r="AA276" s="11">
        <v>0.44697142139529722</v>
      </c>
      <c r="AB276" s="11">
        <v>0.46597516527794641</v>
      </c>
      <c r="AC276" s="9">
        <v>0.43190734898859579</v>
      </c>
      <c r="AD276" s="9">
        <v>0.50461451453374617</v>
      </c>
      <c r="AE276" s="9">
        <v>0.4706434971047998</v>
      </c>
      <c r="AF276" s="9">
        <v>0.4526768818249079</v>
      </c>
      <c r="AG276" s="11">
        <v>0.45735898944725378</v>
      </c>
      <c r="AH276" s="11">
        <v>0.43551762387135728</v>
      </c>
      <c r="AI276" s="11">
        <v>0.47024009141578249</v>
      </c>
      <c r="AJ276" s="11">
        <v>0.43811053069724731</v>
      </c>
      <c r="AK276" s="9">
        <v>0.46525985722580532</v>
      </c>
      <c r="AL276" s="9">
        <v>0.45599015833802492</v>
      </c>
      <c r="AM276" s="9">
        <v>0.40319045227637262</v>
      </c>
      <c r="AN276" s="9">
        <v>0.35877643519196212</v>
      </c>
      <c r="AO276" s="9">
        <v>0.37553247520092797</v>
      </c>
    </row>
    <row r="277" spans="1:41" ht="19.95" customHeight="1" x14ac:dyDescent="0.3">
      <c r="A277" s="16" t="s">
        <v>263</v>
      </c>
      <c r="B277" s="7">
        <v>0.12765755052725061</v>
      </c>
      <c r="C277" s="10">
        <v>6.0763870863638318E-3</v>
      </c>
      <c r="D277" s="10">
        <v>6.1444328921948448E-2</v>
      </c>
      <c r="E277" s="10">
        <v>5.659274757141626E-2</v>
      </c>
      <c r="F277" s="9">
        <v>0.14652595778346361</v>
      </c>
      <c r="G277" s="8">
        <v>0.63539361572717179</v>
      </c>
      <c r="H277" s="11">
        <v>0.1358897769474014</v>
      </c>
      <c r="I277" s="11">
        <v>0.1317066479188658</v>
      </c>
      <c r="J277" s="11">
        <v>0.1196248198014296</v>
      </c>
      <c r="K277" s="9">
        <v>0.13111841723672871</v>
      </c>
      <c r="L277" s="9">
        <v>0.1209074945262453</v>
      </c>
      <c r="M277" s="11">
        <v>0.13871567188839709</v>
      </c>
      <c r="N277" s="11">
        <v>9.4840457215234139E-2</v>
      </c>
      <c r="O277" s="8">
        <v>0.1466357490240025</v>
      </c>
      <c r="P277" s="10">
        <v>9.5813944757064923E-2</v>
      </c>
      <c r="Q277" s="11">
        <v>0.1367147441980254</v>
      </c>
      <c r="R277" s="11">
        <v>0.12752352369674691</v>
      </c>
      <c r="S277" s="9">
        <v>0.14554446798704071</v>
      </c>
      <c r="T277" s="9">
        <v>0.12672918877394901</v>
      </c>
      <c r="U277" s="10">
        <v>6.5034923710786272E-2</v>
      </c>
      <c r="V277" s="9">
        <v>0.19523748565371499</v>
      </c>
      <c r="W277" s="11">
        <v>0.114475708422246</v>
      </c>
      <c r="X277" s="11">
        <v>0.11287499205371571</v>
      </c>
      <c r="Y277" s="12">
        <v>9.8242437745837741E-2</v>
      </c>
      <c r="Z277" s="13">
        <v>0.19286028017494641</v>
      </c>
      <c r="AA277" s="11">
        <v>0.13230403272346941</v>
      </c>
      <c r="AB277" s="13">
        <v>0.151733804837868</v>
      </c>
      <c r="AC277" s="9">
        <v>0.1367975845528146</v>
      </c>
      <c r="AD277" s="9">
        <v>0.1049306546786255</v>
      </c>
      <c r="AE277" s="9">
        <v>0.11958158389866599</v>
      </c>
      <c r="AF277" s="9">
        <v>0.14635507775460421</v>
      </c>
      <c r="AG277" s="11">
        <v>0.13383865078976639</v>
      </c>
      <c r="AH277" s="11">
        <v>0.1413595916507405</v>
      </c>
      <c r="AI277" s="11">
        <v>0.11151339859745769</v>
      </c>
      <c r="AJ277" s="11">
        <v>0.1228093260778365</v>
      </c>
      <c r="AK277" s="9">
        <v>0.1436712225910361</v>
      </c>
      <c r="AL277" s="9">
        <v>0.1024749476088561</v>
      </c>
      <c r="AM277" s="9">
        <v>5.2425231572050271E-2</v>
      </c>
      <c r="AN277" s="9">
        <v>0.1023238262078263</v>
      </c>
      <c r="AO277" s="9">
        <v>0.1231349441351514</v>
      </c>
    </row>
    <row r="278" spans="1:41" ht="19.95" customHeight="1" x14ac:dyDescent="0.3">
      <c r="A278" s="17" t="s">
        <v>137</v>
      </c>
      <c r="B278" s="7">
        <v>8.1529459122825207E-2</v>
      </c>
      <c r="C278" s="10">
        <v>2.9169768350727002E-3</v>
      </c>
      <c r="D278" s="10">
        <v>2.8748364647255688E-2</v>
      </c>
      <c r="E278" s="9">
        <v>5.1121588130633611E-2</v>
      </c>
      <c r="F278" s="8">
        <v>0.1197398473473084</v>
      </c>
      <c r="G278" s="8">
        <v>0.32845548853547663</v>
      </c>
      <c r="H278" s="11">
        <v>9.2675292832025233E-2</v>
      </c>
      <c r="I278" s="11">
        <v>8.0911829410765773E-2</v>
      </c>
      <c r="J278" s="11">
        <v>7.5283255626458004E-2</v>
      </c>
      <c r="K278" s="9">
        <v>8.7516917297788585E-2</v>
      </c>
      <c r="L278" s="9">
        <v>6.871583921688515E-2</v>
      </c>
      <c r="M278" s="11">
        <v>8.8644329509457151E-2</v>
      </c>
      <c r="N278" s="11">
        <v>6.0414718403720348E-2</v>
      </c>
      <c r="O278" s="8">
        <v>9.173215292050263E-2</v>
      </c>
      <c r="P278" s="10">
        <v>6.1287475038683863E-2</v>
      </c>
      <c r="Q278" s="11">
        <v>7.8554084193093163E-2</v>
      </c>
      <c r="R278" s="11">
        <v>9.3613483515680329E-2</v>
      </c>
      <c r="S278" s="9">
        <v>8.2925147768681221E-2</v>
      </c>
      <c r="T278" s="9">
        <v>9.3803471343373107E-2</v>
      </c>
      <c r="U278" s="10">
        <v>3.212479076891888E-2</v>
      </c>
      <c r="V278" s="9">
        <v>9.5231338498550033E-2</v>
      </c>
      <c r="W278" s="11">
        <v>5.8936911965203918E-2</v>
      </c>
      <c r="X278" s="11">
        <v>6.3906720594191155E-2</v>
      </c>
      <c r="Y278" s="12">
        <v>6.3251995735401939E-2</v>
      </c>
      <c r="Z278" s="11">
        <v>8.9846636895314774E-2</v>
      </c>
      <c r="AA278" s="11">
        <v>0.1139800415290793</v>
      </c>
      <c r="AB278" s="13">
        <v>9.8257052479273632E-2</v>
      </c>
      <c r="AC278" s="9">
        <v>9.2546379424094091E-2</v>
      </c>
      <c r="AD278" s="9">
        <v>6.8361617084916698E-2</v>
      </c>
      <c r="AE278" s="9">
        <v>6.4777891815452182E-2</v>
      </c>
      <c r="AF278" s="9">
        <v>9.4406084344295704E-2</v>
      </c>
      <c r="AG278" s="11">
        <v>9.249864498419974E-2</v>
      </c>
      <c r="AH278" s="11">
        <v>8.6659869541738141E-2</v>
      </c>
      <c r="AI278" s="11">
        <v>6.8026624111030221E-2</v>
      </c>
      <c r="AJ278" s="11">
        <v>8.1182837542338571E-2</v>
      </c>
      <c r="AK278" s="9">
        <v>8.9394387543833664E-2</v>
      </c>
      <c r="AL278" s="9">
        <v>5.9692252615487967E-2</v>
      </c>
      <c r="AM278" s="9">
        <v>5.2425231572050271E-2</v>
      </c>
      <c r="AN278" s="9">
        <v>8.0725072237161674E-2</v>
      </c>
      <c r="AO278" s="9">
        <v>0.10530823323823731</v>
      </c>
    </row>
    <row r="279" spans="1:41" ht="19.95" customHeight="1" x14ac:dyDescent="0.3">
      <c r="A279" s="16" t="s">
        <v>138</v>
      </c>
      <c r="B279" s="7">
        <v>4.6128091404425427E-2</v>
      </c>
      <c r="C279" s="10">
        <v>3.1594102512911321E-3</v>
      </c>
      <c r="D279" s="9">
        <v>3.2695964274692763E-2</v>
      </c>
      <c r="E279" s="10">
        <v>5.4711594407826532E-3</v>
      </c>
      <c r="F279" s="10">
        <v>2.6786110436155159E-2</v>
      </c>
      <c r="G279" s="8">
        <v>0.30693812719169522</v>
      </c>
      <c r="H279" s="11">
        <v>4.3214484115376151E-2</v>
      </c>
      <c r="I279" s="11">
        <v>5.0794818508100047E-2</v>
      </c>
      <c r="J279" s="11">
        <v>4.4341564174971551E-2</v>
      </c>
      <c r="K279" s="9">
        <v>4.3601499938940143E-2</v>
      </c>
      <c r="L279" s="9">
        <v>5.2191655309360097E-2</v>
      </c>
      <c r="M279" s="11">
        <v>5.0071342378940002E-2</v>
      </c>
      <c r="N279" s="11">
        <v>3.4425738811513791E-2</v>
      </c>
      <c r="O279" s="9">
        <v>5.490359610349984E-2</v>
      </c>
      <c r="P279" s="9">
        <v>3.4526469718381067E-2</v>
      </c>
      <c r="Q279" s="11">
        <v>5.8160660004932238E-2</v>
      </c>
      <c r="R279" s="11">
        <v>3.3910040181066602E-2</v>
      </c>
      <c r="S279" s="8">
        <v>6.2619320218359531E-2</v>
      </c>
      <c r="T279" s="10">
        <v>3.2925717430575867E-2</v>
      </c>
      <c r="U279" s="9">
        <v>3.2910132941867377E-2</v>
      </c>
      <c r="V279" s="9">
        <v>0.100006147155165</v>
      </c>
      <c r="W279" s="11">
        <v>5.5538796457042072E-2</v>
      </c>
      <c r="X279" s="11">
        <v>4.8968271459524558E-2</v>
      </c>
      <c r="Y279" s="11">
        <v>3.4990442010435802E-2</v>
      </c>
      <c r="Z279" s="13">
        <v>0.1030136432796316</v>
      </c>
      <c r="AA279" s="11">
        <v>1.832399119439013E-2</v>
      </c>
      <c r="AB279" s="11">
        <v>5.3476752358594351E-2</v>
      </c>
      <c r="AC279" s="9">
        <v>4.4251205128720481E-2</v>
      </c>
      <c r="AD279" s="9">
        <v>3.6569037593708789E-2</v>
      </c>
      <c r="AE279" s="9">
        <v>5.4803692083213798E-2</v>
      </c>
      <c r="AF279" s="9">
        <v>5.1948993410308529E-2</v>
      </c>
      <c r="AG279" s="11">
        <v>4.1340005805566668E-2</v>
      </c>
      <c r="AH279" s="11">
        <v>5.4699722109002341E-2</v>
      </c>
      <c r="AI279" s="11">
        <v>4.3486774486427481E-2</v>
      </c>
      <c r="AJ279" s="11">
        <v>4.1626488535497899E-2</v>
      </c>
      <c r="AK279" s="9">
        <v>5.4276835047202453E-2</v>
      </c>
      <c r="AL279" s="9">
        <v>4.2782694993368141E-2</v>
      </c>
      <c r="AM279" s="9">
        <v>0</v>
      </c>
      <c r="AN279" s="9">
        <v>2.159875397066463E-2</v>
      </c>
      <c r="AO279" s="9">
        <v>1.782671089691416E-2</v>
      </c>
    </row>
    <row r="280" spans="1:41" ht="19.95" customHeight="1" x14ac:dyDescent="0.3">
      <c r="A280" s="17" t="s">
        <v>139</v>
      </c>
      <c r="B280" s="7">
        <v>0.1525736039300758</v>
      </c>
      <c r="C280" s="10">
        <v>6.5065408651351533E-2</v>
      </c>
      <c r="D280" s="9">
        <v>0.1064539312809078</v>
      </c>
      <c r="E280" s="9">
        <v>0.11191893284739191</v>
      </c>
      <c r="F280" s="8">
        <v>0.18765802404546339</v>
      </c>
      <c r="G280" s="9">
        <v>0.1184646819608865</v>
      </c>
      <c r="H280" s="13">
        <v>0.20277048535399131</v>
      </c>
      <c r="I280" s="11">
        <v>0.14583718143336899</v>
      </c>
      <c r="J280" s="12">
        <v>0.1274444916132722</v>
      </c>
      <c r="K280" s="9">
        <v>0.14273859159747401</v>
      </c>
      <c r="L280" s="9">
        <v>0.1724942720690216</v>
      </c>
      <c r="M280" s="11">
        <v>0.1640185089998577</v>
      </c>
      <c r="N280" s="11">
        <v>0.11860865587462591</v>
      </c>
      <c r="O280" s="9">
        <v>0.13656341439206771</v>
      </c>
      <c r="P280" s="9">
        <v>0.17450684168736361</v>
      </c>
      <c r="Q280" s="11">
        <v>0.124848731025442</v>
      </c>
      <c r="R280" s="11">
        <v>0.16180688497722451</v>
      </c>
      <c r="S280" s="9">
        <v>0.16742275166114559</v>
      </c>
      <c r="T280" s="9">
        <v>0.15288431471577349</v>
      </c>
      <c r="U280" s="9">
        <v>9.5795795905375417E-2</v>
      </c>
      <c r="V280" s="9">
        <v>0.10372305188894811</v>
      </c>
      <c r="W280" s="11">
        <v>0.1247621553721216</v>
      </c>
      <c r="X280" s="11">
        <v>0.13212369469032209</v>
      </c>
      <c r="Y280" s="11">
        <v>0.1332151709865145</v>
      </c>
      <c r="Z280" s="11">
        <v>0.1179014518748957</v>
      </c>
      <c r="AA280" s="12">
        <v>7.577993436008508E-2</v>
      </c>
      <c r="AB280" s="13">
        <v>0.17822880234705701</v>
      </c>
      <c r="AC280" s="9">
        <v>0.15906485086289629</v>
      </c>
      <c r="AD280" s="9">
        <v>0.1130069376042187</v>
      </c>
      <c r="AE280" s="9">
        <v>0.1242644846445943</v>
      </c>
      <c r="AF280" s="9">
        <v>0.1338141892521702</v>
      </c>
      <c r="AG280" s="13">
        <v>0.20514394393547719</v>
      </c>
      <c r="AH280" s="11">
        <v>0.12671336744267589</v>
      </c>
      <c r="AI280" s="11">
        <v>0.15478966255458729</v>
      </c>
      <c r="AJ280" s="11">
        <v>0.1180227632323277</v>
      </c>
      <c r="AK280" s="9">
        <v>0.1479847015463471</v>
      </c>
      <c r="AL280" s="9">
        <v>0.12291551007707641</v>
      </c>
      <c r="AM280" s="9">
        <v>0.25000954739410558</v>
      </c>
      <c r="AN280" s="9">
        <v>0.25131742126669021</v>
      </c>
      <c r="AO280" s="9">
        <v>0.20530504077084849</v>
      </c>
    </row>
    <row r="283" spans="1:41" x14ac:dyDescent="0.3">
      <c r="A283" s="1" t="s">
        <v>24</v>
      </c>
    </row>
    <row r="284" spans="1:41" ht="40.049999999999997" customHeight="1" x14ac:dyDescent="0.3">
      <c r="A284" s="19" t="s">
        <v>240</v>
      </c>
      <c r="B284" s="33"/>
      <c r="C284" s="33" t="s">
        <v>141</v>
      </c>
      <c r="D284" s="18"/>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c r="AH284" s="18"/>
      <c r="AI284" s="18"/>
      <c r="AJ284" s="18"/>
      <c r="AK284" s="18"/>
      <c r="AL284" s="18"/>
      <c r="AM284" s="18"/>
      <c r="AN284" s="18"/>
      <c r="AO284" s="18"/>
    </row>
    <row r="285" spans="1:41" ht="22.05" customHeight="1" x14ac:dyDescent="0.3">
      <c r="A285" s="2"/>
      <c r="B285" s="2"/>
      <c r="C285" s="51" t="s">
        <v>1</v>
      </c>
      <c r="D285" s="52"/>
      <c r="E285" s="52"/>
      <c r="F285" s="52"/>
      <c r="G285" s="53"/>
      <c r="H285" s="51" t="s">
        <v>2</v>
      </c>
      <c r="I285" s="52"/>
      <c r="J285" s="53"/>
      <c r="K285" s="51" t="s">
        <v>26</v>
      </c>
      <c r="L285" s="53"/>
      <c r="M285" s="51" t="s">
        <v>27</v>
      </c>
      <c r="N285" s="53"/>
      <c r="O285" s="51" t="s">
        <v>28</v>
      </c>
      <c r="P285" s="53"/>
      <c r="Q285" s="51" t="s">
        <v>29</v>
      </c>
      <c r="R285" s="53"/>
      <c r="S285" s="51" t="s">
        <v>30</v>
      </c>
      <c r="T285" s="52"/>
      <c r="U285" s="52"/>
      <c r="V285" s="53"/>
      <c r="W285" s="51" t="s">
        <v>31</v>
      </c>
      <c r="X285" s="52"/>
      <c r="Y285" s="52"/>
      <c r="Z285" s="52"/>
      <c r="AA285" s="52"/>
      <c r="AB285" s="53"/>
      <c r="AC285" s="51" t="s">
        <v>32</v>
      </c>
      <c r="AD285" s="52"/>
      <c r="AE285" s="52"/>
      <c r="AF285" s="53"/>
      <c r="AG285" s="51" t="s">
        <v>33</v>
      </c>
      <c r="AH285" s="52"/>
      <c r="AI285" s="52"/>
      <c r="AJ285" s="53"/>
      <c r="AK285" s="51" t="s">
        <v>34</v>
      </c>
      <c r="AL285" s="52"/>
      <c r="AM285" s="52"/>
      <c r="AN285" s="52"/>
      <c r="AO285" s="53"/>
    </row>
    <row r="286" spans="1:41" ht="58.05" customHeight="1" x14ac:dyDescent="0.3">
      <c r="A286" s="3" t="s">
        <v>35</v>
      </c>
      <c r="B286" s="3" t="s">
        <v>0</v>
      </c>
      <c r="C286" s="3" t="s">
        <v>3</v>
      </c>
      <c r="D286" s="3" t="s">
        <v>4</v>
      </c>
      <c r="E286" s="3" t="s">
        <v>5</v>
      </c>
      <c r="F286" s="3" t="s">
        <v>6</v>
      </c>
      <c r="G286" s="3" t="s">
        <v>7</v>
      </c>
      <c r="H286" s="3" t="s">
        <v>8</v>
      </c>
      <c r="I286" s="3" t="s">
        <v>9</v>
      </c>
      <c r="J286" s="3" t="s">
        <v>10</v>
      </c>
      <c r="K286" s="3" t="s">
        <v>36</v>
      </c>
      <c r="L286" s="3" t="s">
        <v>37</v>
      </c>
      <c r="M286" s="3" t="s">
        <v>38</v>
      </c>
      <c r="N286" s="3" t="s">
        <v>39</v>
      </c>
      <c r="O286" s="3" t="s">
        <v>40</v>
      </c>
      <c r="P286" s="3" t="s">
        <v>41</v>
      </c>
      <c r="Q286" s="3" t="s">
        <v>42</v>
      </c>
      <c r="R286" s="3" t="s">
        <v>43</v>
      </c>
      <c r="S286" s="3" t="s">
        <v>44</v>
      </c>
      <c r="T286" s="3" t="s">
        <v>45</v>
      </c>
      <c r="U286" s="3" t="s">
        <v>46</v>
      </c>
      <c r="V286" s="3" t="s">
        <v>47</v>
      </c>
      <c r="W286" s="3" t="s">
        <v>48</v>
      </c>
      <c r="X286" s="3" t="s">
        <v>49</v>
      </c>
      <c r="Y286" s="3" t="s">
        <v>50</v>
      </c>
      <c r="Z286" s="3" t="s">
        <v>51</v>
      </c>
      <c r="AA286" s="3" t="s">
        <v>52</v>
      </c>
      <c r="AB286" s="3" t="s">
        <v>53</v>
      </c>
      <c r="AC286" s="3" t="s">
        <v>54</v>
      </c>
      <c r="AD286" s="3" t="s">
        <v>55</v>
      </c>
      <c r="AE286" s="3" t="s">
        <v>56</v>
      </c>
      <c r="AF286" s="3" t="s">
        <v>57</v>
      </c>
      <c r="AG286" s="3" t="s">
        <v>58</v>
      </c>
      <c r="AH286" s="3" t="s">
        <v>59</v>
      </c>
      <c r="AI286" s="3" t="s">
        <v>60</v>
      </c>
      <c r="AJ286" s="3" t="s">
        <v>61</v>
      </c>
      <c r="AK286" s="3" t="s">
        <v>62</v>
      </c>
      <c r="AL286" s="3" t="s">
        <v>63</v>
      </c>
      <c r="AM286" s="3" t="s">
        <v>64</v>
      </c>
      <c r="AN286" s="3" t="s">
        <v>65</v>
      </c>
      <c r="AO286" s="3" t="s">
        <v>47</v>
      </c>
    </row>
    <row r="287" spans="1:41" ht="19.95" customHeight="1" x14ac:dyDescent="0.3">
      <c r="A287" s="14" t="s">
        <v>11</v>
      </c>
      <c r="B287" s="4">
        <v>1273.1892472505569</v>
      </c>
      <c r="C287" s="5">
        <v>281.38783437013632</v>
      </c>
      <c r="D287" s="5">
        <v>156.87679451704031</v>
      </c>
      <c r="E287" s="5">
        <v>242.28814059495929</v>
      </c>
      <c r="F287" s="5">
        <v>378.67462205886841</v>
      </c>
      <c r="G287" s="5">
        <v>114.2111023068428</v>
      </c>
      <c r="H287" s="6">
        <v>324.82507395744318</v>
      </c>
      <c r="I287" s="6">
        <v>409.20301383733749</v>
      </c>
      <c r="J287" s="6">
        <v>539.16115945577621</v>
      </c>
      <c r="K287" s="5">
        <v>879.36333149671555</v>
      </c>
      <c r="L287" s="5">
        <v>390.64156150817871</v>
      </c>
      <c r="M287" s="6">
        <v>952.30007743835449</v>
      </c>
      <c r="N287" s="6">
        <v>320.88916981220251</v>
      </c>
      <c r="O287" s="5">
        <v>728.15105319023132</v>
      </c>
      <c r="P287" s="5">
        <v>522.36707824468613</v>
      </c>
      <c r="Q287" s="6">
        <v>705.62111341953278</v>
      </c>
      <c r="R287" s="6">
        <v>450.65541845560068</v>
      </c>
      <c r="S287" s="5">
        <v>426.85257858037949</v>
      </c>
      <c r="T287" s="5">
        <v>569.70414876937866</v>
      </c>
      <c r="U287" s="5">
        <v>150.11412614583969</v>
      </c>
      <c r="V287" s="5">
        <v>54.718145608901978</v>
      </c>
      <c r="W287" s="6">
        <v>129.82944804430011</v>
      </c>
      <c r="X287" s="6">
        <v>531.60044091939926</v>
      </c>
      <c r="Y287" s="6">
        <v>380.52686953544622</v>
      </c>
      <c r="Z287" s="6">
        <v>206.95975202322009</v>
      </c>
      <c r="AA287" s="6">
        <v>98.745973408222198</v>
      </c>
      <c r="AB287" s="6">
        <v>485.48699074983602</v>
      </c>
      <c r="AC287" s="5">
        <v>356.23625761270517</v>
      </c>
      <c r="AD287" s="5">
        <v>306.94997888803482</v>
      </c>
      <c r="AE287" s="5">
        <v>265.90273243188858</v>
      </c>
      <c r="AF287" s="5">
        <v>223.8214519023895</v>
      </c>
      <c r="AG287" s="6">
        <v>302.080735206604</v>
      </c>
      <c r="AH287" s="6">
        <v>389.73951476812363</v>
      </c>
      <c r="AI287" s="6">
        <v>388.53036117553711</v>
      </c>
      <c r="AJ287" s="6">
        <v>192.83863610029221</v>
      </c>
      <c r="AK287" s="5">
        <v>796.14545285701752</v>
      </c>
      <c r="AL287" s="5">
        <v>309.1242533326149</v>
      </c>
      <c r="AM287" s="5">
        <v>47.752918004989617</v>
      </c>
      <c r="AN287" s="5">
        <v>39.816687405109413</v>
      </c>
      <c r="AO287" s="5">
        <v>80.3499356508255</v>
      </c>
    </row>
    <row r="288" spans="1:41" ht="19.95" customHeight="1" x14ac:dyDescent="0.3">
      <c r="A288" s="15" t="s">
        <v>12</v>
      </c>
      <c r="B288" s="4">
        <v>1298</v>
      </c>
      <c r="C288" s="5">
        <v>313</v>
      </c>
      <c r="D288" s="5">
        <v>160</v>
      </c>
      <c r="E288" s="5">
        <v>254</v>
      </c>
      <c r="F288" s="5">
        <v>363</v>
      </c>
      <c r="G288" s="5">
        <v>116</v>
      </c>
      <c r="H288" s="6">
        <v>239</v>
      </c>
      <c r="I288" s="6">
        <v>449</v>
      </c>
      <c r="J288" s="6">
        <v>610</v>
      </c>
      <c r="K288" s="5">
        <v>905</v>
      </c>
      <c r="L288" s="5">
        <v>390</v>
      </c>
      <c r="M288" s="6">
        <v>954</v>
      </c>
      <c r="N288" s="6">
        <v>344</v>
      </c>
      <c r="O288" s="5">
        <v>740</v>
      </c>
      <c r="P288" s="5">
        <v>537</v>
      </c>
      <c r="Q288" s="6">
        <v>763</v>
      </c>
      <c r="R288" s="6">
        <v>432</v>
      </c>
      <c r="S288" s="5">
        <v>443</v>
      </c>
      <c r="T288" s="5">
        <v>575</v>
      </c>
      <c r="U288" s="5">
        <v>158</v>
      </c>
      <c r="V288" s="5">
        <v>57</v>
      </c>
      <c r="W288" s="6">
        <v>132</v>
      </c>
      <c r="X288" s="6">
        <v>558</v>
      </c>
      <c r="Y288" s="6">
        <v>394</v>
      </c>
      <c r="Z288" s="6">
        <v>198</v>
      </c>
      <c r="AA288" s="6">
        <v>101</v>
      </c>
      <c r="AB288" s="6">
        <v>492</v>
      </c>
      <c r="AC288" s="5">
        <v>343</v>
      </c>
      <c r="AD288" s="5">
        <v>319</v>
      </c>
      <c r="AE288" s="5">
        <v>280</v>
      </c>
      <c r="AF288" s="5">
        <v>234</v>
      </c>
      <c r="AG288" s="6">
        <v>186</v>
      </c>
      <c r="AH288" s="6">
        <v>460</v>
      </c>
      <c r="AI288" s="6">
        <v>448</v>
      </c>
      <c r="AJ288" s="6">
        <v>204</v>
      </c>
      <c r="AK288" s="5">
        <v>807</v>
      </c>
      <c r="AL288" s="5">
        <v>348</v>
      </c>
      <c r="AM288" s="5">
        <v>33</v>
      </c>
      <c r="AN288" s="5">
        <v>37</v>
      </c>
      <c r="AO288" s="5">
        <v>73</v>
      </c>
    </row>
    <row r="289" spans="1:41" ht="19.95" customHeight="1" x14ac:dyDescent="0.3">
      <c r="A289" s="16" t="s">
        <v>264</v>
      </c>
      <c r="B289" s="7">
        <v>0.81683077783040969</v>
      </c>
      <c r="C289" s="8">
        <v>0.89872586062071258</v>
      </c>
      <c r="D289" s="8">
        <v>0.93610509921213658</v>
      </c>
      <c r="E289" s="9">
        <v>0.8316777916768634</v>
      </c>
      <c r="F289" s="10">
        <v>0.74651979327110629</v>
      </c>
      <c r="G289" s="9">
        <v>0.79386531525963078</v>
      </c>
      <c r="H289" s="12">
        <v>0.77156317417434506</v>
      </c>
      <c r="I289" s="12">
        <v>0.7874076563179242</v>
      </c>
      <c r="J289" s="13">
        <v>0.86643391083773513</v>
      </c>
      <c r="K289" s="9">
        <v>0.81041642605684949</v>
      </c>
      <c r="L289" s="9">
        <v>0.83572695835117494</v>
      </c>
      <c r="M289" s="12">
        <v>0.80264610390735391</v>
      </c>
      <c r="N289" s="13">
        <v>0.85892651475811388</v>
      </c>
      <c r="O289" s="9">
        <v>0.83621359166477538</v>
      </c>
      <c r="P289" s="9">
        <v>0.79400419374519449</v>
      </c>
      <c r="Q289" s="13">
        <v>0.8494833576594184</v>
      </c>
      <c r="R289" s="12">
        <v>0.78901284975076968</v>
      </c>
      <c r="S289" s="9">
        <v>0.84152624081161742</v>
      </c>
      <c r="T289" s="9">
        <v>0.81534309631681801</v>
      </c>
      <c r="U289" s="9">
        <v>0.83688554856750663</v>
      </c>
      <c r="V289" s="9">
        <v>0.84884965149948211</v>
      </c>
      <c r="W289" s="13">
        <v>0.87007825815534057</v>
      </c>
      <c r="X289" s="11">
        <v>0.84043264770072013</v>
      </c>
      <c r="Y289" s="11">
        <v>0.8468682933826196</v>
      </c>
      <c r="Z289" s="11">
        <v>0.8463145353493714</v>
      </c>
      <c r="AA289" s="11">
        <v>0.77436182348817861</v>
      </c>
      <c r="AB289" s="11">
        <v>0.80243551065356056</v>
      </c>
      <c r="AC289" s="9">
        <v>0.82555547266579044</v>
      </c>
      <c r="AD289" s="9">
        <v>0.81504348701295981</v>
      </c>
      <c r="AE289" s="9">
        <v>0.82870658870910252</v>
      </c>
      <c r="AF289" s="9">
        <v>0.83833901239430997</v>
      </c>
      <c r="AG289" s="11">
        <v>0.79239692254959426</v>
      </c>
      <c r="AH289" s="11">
        <v>0.83826844738375228</v>
      </c>
      <c r="AI289" s="11">
        <v>0.80460703948054346</v>
      </c>
      <c r="AJ289" s="11">
        <v>0.83640768207540128</v>
      </c>
      <c r="AK289" s="9">
        <v>0.81650816638120971</v>
      </c>
      <c r="AL289" s="8">
        <v>0.86655389994022858</v>
      </c>
      <c r="AM289" s="9">
        <v>0.81154127044273816</v>
      </c>
      <c r="AN289" s="10">
        <v>0.51504206956759602</v>
      </c>
      <c r="AO289" s="9">
        <v>0.78142363951302729</v>
      </c>
    </row>
    <row r="290" spans="1:41" ht="19.95" customHeight="1" x14ac:dyDescent="0.3">
      <c r="A290" s="17" t="s">
        <v>142</v>
      </c>
      <c r="B290" s="7">
        <v>0.28303379194168837</v>
      </c>
      <c r="C290" s="9">
        <v>0.32608589084993678</v>
      </c>
      <c r="D290" s="8">
        <v>0.4419251783753409</v>
      </c>
      <c r="E290" s="9">
        <v>0.24666132207173569</v>
      </c>
      <c r="F290" s="10">
        <v>0.22843099854575569</v>
      </c>
      <c r="G290" s="9">
        <v>0.34796462328915811</v>
      </c>
      <c r="H290" s="11">
        <v>0.25649860178774431</v>
      </c>
      <c r="I290" s="12">
        <v>0.2485124292359718</v>
      </c>
      <c r="J290" s="13">
        <v>0.32522069722273622</v>
      </c>
      <c r="K290" s="9">
        <v>0.29569427430516942</v>
      </c>
      <c r="L290" s="9">
        <v>0.25463979596021319</v>
      </c>
      <c r="M290" s="12">
        <v>0.26127513559023469</v>
      </c>
      <c r="N290" s="13">
        <v>0.34760677251492023</v>
      </c>
      <c r="O290" s="9">
        <v>0.27885080593851802</v>
      </c>
      <c r="P290" s="9">
        <v>0.28407034030381417</v>
      </c>
      <c r="Q290" s="11">
        <v>0.28347952824687361</v>
      </c>
      <c r="R290" s="11">
        <v>0.29717572991686242</v>
      </c>
      <c r="S290" s="9">
        <v>0.27621879004399308</v>
      </c>
      <c r="T290" s="9">
        <v>0.29015353065400928</v>
      </c>
      <c r="U290" s="9">
        <v>0.33529877704815431</v>
      </c>
      <c r="V290" s="9">
        <v>0.26962094435632011</v>
      </c>
      <c r="W290" s="11">
        <v>0.33371044476601602</v>
      </c>
      <c r="X290" s="11">
        <v>0.26539462613846332</v>
      </c>
      <c r="Y290" s="11">
        <v>0.30017151561288541</v>
      </c>
      <c r="Z290" s="11">
        <v>0.30727875194399012</v>
      </c>
      <c r="AA290" s="11">
        <v>0.27047784426892529</v>
      </c>
      <c r="AB290" s="11">
        <v>0.29776668281663521</v>
      </c>
      <c r="AC290" s="9">
        <v>0.31531096438033729</v>
      </c>
      <c r="AD290" s="9">
        <v>0.242795502251721</v>
      </c>
      <c r="AE290" s="9">
        <v>0.28499343180040071</v>
      </c>
      <c r="AF290" s="9">
        <v>0.31166891266582453</v>
      </c>
      <c r="AG290" s="11">
        <v>0.30339296538854782</v>
      </c>
      <c r="AH290" s="11">
        <v>0.28550609909691521</v>
      </c>
      <c r="AI290" s="11">
        <v>0.24633342781948631</v>
      </c>
      <c r="AJ290" s="11">
        <v>0.32008827437380161</v>
      </c>
      <c r="AK290" s="9">
        <v>0.27451397345276229</v>
      </c>
      <c r="AL290" s="8">
        <v>0.3368230686238996</v>
      </c>
      <c r="AM290" s="9">
        <v>0.22610938809778841</v>
      </c>
      <c r="AN290" s="10">
        <v>8.8017214451155318E-2</v>
      </c>
      <c r="AO290" s="9">
        <v>0.29098233908435861</v>
      </c>
    </row>
    <row r="291" spans="1:41" ht="19.95" customHeight="1" x14ac:dyDescent="0.3">
      <c r="A291" s="16" t="s">
        <v>143</v>
      </c>
      <c r="B291" s="7">
        <v>0.53379698588872138</v>
      </c>
      <c r="C291" s="9">
        <v>0.5726399697707758</v>
      </c>
      <c r="D291" s="9">
        <v>0.49417992083679568</v>
      </c>
      <c r="E291" s="9">
        <v>0.58501646960512776</v>
      </c>
      <c r="F291" s="9">
        <v>0.51808879472535063</v>
      </c>
      <c r="G291" s="9">
        <v>0.44590069197047277</v>
      </c>
      <c r="H291" s="11">
        <v>0.51506457238660086</v>
      </c>
      <c r="I291" s="11">
        <v>0.53889522708195237</v>
      </c>
      <c r="J291" s="11">
        <v>0.54121321361499897</v>
      </c>
      <c r="K291" s="10">
        <v>0.51472215175168012</v>
      </c>
      <c r="L291" s="8">
        <v>0.5810871623909617</v>
      </c>
      <c r="M291" s="11">
        <v>0.54137096831711917</v>
      </c>
      <c r="N291" s="11">
        <v>0.51131974224319365</v>
      </c>
      <c r="O291" s="9">
        <v>0.55736278572625741</v>
      </c>
      <c r="P291" s="9">
        <v>0.50993385344138031</v>
      </c>
      <c r="Q291" s="13">
        <v>0.5660038294125449</v>
      </c>
      <c r="R291" s="12">
        <v>0.49183711983390732</v>
      </c>
      <c r="S291" s="9">
        <v>0.56530745076762434</v>
      </c>
      <c r="T291" s="9">
        <v>0.52518956566280872</v>
      </c>
      <c r="U291" s="9">
        <v>0.50158677151935227</v>
      </c>
      <c r="V291" s="9">
        <v>0.5792287071431621</v>
      </c>
      <c r="W291" s="11">
        <v>0.53636781338932449</v>
      </c>
      <c r="X291" s="13">
        <v>0.57503802156225681</v>
      </c>
      <c r="Y291" s="11">
        <v>0.54669677776973424</v>
      </c>
      <c r="Z291" s="11">
        <v>0.53903578340538127</v>
      </c>
      <c r="AA291" s="11">
        <v>0.50388397921925321</v>
      </c>
      <c r="AB291" s="11">
        <v>0.50466882783692535</v>
      </c>
      <c r="AC291" s="9">
        <v>0.5102445082854532</v>
      </c>
      <c r="AD291" s="9">
        <v>0.57224798476123873</v>
      </c>
      <c r="AE291" s="9">
        <v>0.54371315690870192</v>
      </c>
      <c r="AF291" s="9">
        <v>0.52667009972848544</v>
      </c>
      <c r="AG291" s="11">
        <v>0.48900395716104639</v>
      </c>
      <c r="AH291" s="11">
        <v>0.55276234828683701</v>
      </c>
      <c r="AI291" s="11">
        <v>0.55827361166105716</v>
      </c>
      <c r="AJ291" s="11">
        <v>0.51631940770159979</v>
      </c>
      <c r="AK291" s="9">
        <v>0.5419941929284473</v>
      </c>
      <c r="AL291" s="9">
        <v>0.52973083131632892</v>
      </c>
      <c r="AM291" s="9">
        <v>0.58543188234494981</v>
      </c>
      <c r="AN291" s="9">
        <v>0.42702485511644073</v>
      </c>
      <c r="AO291" s="9">
        <v>0.49044130042866879</v>
      </c>
    </row>
    <row r="292" spans="1:41" ht="19.95" customHeight="1" x14ac:dyDescent="0.3">
      <c r="A292" s="17" t="s">
        <v>144</v>
      </c>
      <c r="B292" s="7">
        <v>0.1422767036788124</v>
      </c>
      <c r="C292" s="10">
        <v>6.5281565535052877E-2</v>
      </c>
      <c r="D292" s="10">
        <v>4.778837121739625E-2</v>
      </c>
      <c r="E292" s="9">
        <v>0.11878491441156901</v>
      </c>
      <c r="F292" s="8">
        <v>0.21238437927710879</v>
      </c>
      <c r="G292" s="9">
        <v>0.15292225327370471</v>
      </c>
      <c r="H292" s="11">
        <v>0.18315168865783871</v>
      </c>
      <c r="I292" s="13">
        <v>0.16503672331136479</v>
      </c>
      <c r="J292" s="12">
        <v>0.1003770077321276</v>
      </c>
      <c r="K292" s="9">
        <v>0.15070794940870649</v>
      </c>
      <c r="L292" s="9">
        <v>0.1185070047176662</v>
      </c>
      <c r="M292" s="13">
        <v>0.1573203335942874</v>
      </c>
      <c r="N292" s="12">
        <v>9.7631850311386562E-2</v>
      </c>
      <c r="O292" s="9">
        <v>0.12804814908875181</v>
      </c>
      <c r="P292" s="9">
        <v>0.16052357656825569</v>
      </c>
      <c r="Q292" s="11">
        <v>0.11432501576468231</v>
      </c>
      <c r="R292" s="11">
        <v>0.16510720070278301</v>
      </c>
      <c r="S292" s="9">
        <v>0.13061634524779309</v>
      </c>
      <c r="T292" s="9">
        <v>0.14088606221874411</v>
      </c>
      <c r="U292" s="9">
        <v>0.1165234773492707</v>
      </c>
      <c r="V292" s="9">
        <v>0.1156981800756296</v>
      </c>
      <c r="W292" s="12">
        <v>9.4655275516714016E-2</v>
      </c>
      <c r="X292" s="11">
        <v>0.1222000961241156</v>
      </c>
      <c r="Y292" s="11">
        <v>0.11053778918544289</v>
      </c>
      <c r="Z292" s="11">
        <v>0.1167285450510694</v>
      </c>
      <c r="AA292" s="11">
        <v>0.15449239014578239</v>
      </c>
      <c r="AB292" s="11">
        <v>0.1518924550459321</v>
      </c>
      <c r="AC292" s="9">
        <v>0.1312118277746836</v>
      </c>
      <c r="AD292" s="9">
        <v>0.151037683139262</v>
      </c>
      <c r="AE292" s="9">
        <v>0.14342569977437691</v>
      </c>
      <c r="AF292" s="9">
        <v>0.1127974687222541</v>
      </c>
      <c r="AG292" s="11">
        <v>0.17053699564321101</v>
      </c>
      <c r="AH292" s="11">
        <v>0.12538112887065681</v>
      </c>
      <c r="AI292" s="11">
        <v>0.14841358935963481</v>
      </c>
      <c r="AJ292" s="11">
        <v>0.1197895966132584</v>
      </c>
      <c r="AK292" s="9">
        <v>0.1420799607700598</v>
      </c>
      <c r="AL292" s="10">
        <v>0.1089873287457504</v>
      </c>
      <c r="AM292" s="9">
        <v>0.1650126587536673</v>
      </c>
      <c r="AN292" s="8">
        <v>0.33186053002413513</v>
      </c>
      <c r="AO292" s="9">
        <v>0.16483902408992901</v>
      </c>
    </row>
    <row r="293" spans="1:41" ht="19.95" customHeight="1" x14ac:dyDescent="0.3">
      <c r="A293" s="16" t="s">
        <v>265</v>
      </c>
      <c r="B293" s="7">
        <v>4.0892518490777928E-2</v>
      </c>
      <c r="C293" s="9">
        <v>3.599257384423455E-2</v>
      </c>
      <c r="D293" s="9">
        <v>1.6106529570467151E-2</v>
      </c>
      <c r="E293" s="9">
        <v>4.9537293911567547E-2</v>
      </c>
      <c r="F293" s="9">
        <v>4.1095827451784937E-2</v>
      </c>
      <c r="G293" s="9">
        <v>5.3212431466664468E-2</v>
      </c>
      <c r="H293" s="11">
        <v>4.5285137167816208E-2</v>
      </c>
      <c r="I293" s="11">
        <v>4.7555620370710983E-2</v>
      </c>
      <c r="J293" s="11">
        <v>3.3189081430137227E-2</v>
      </c>
      <c r="K293" s="9">
        <v>3.8875624534444063E-2</v>
      </c>
      <c r="L293" s="9">
        <v>4.576603693115882E-2</v>
      </c>
      <c r="M293" s="11">
        <v>4.0033562498358759E-2</v>
      </c>
      <c r="N293" s="11">
        <v>4.3441634930499573E-2</v>
      </c>
      <c r="O293" s="9">
        <v>3.5738259246472809E-2</v>
      </c>
      <c r="P293" s="9">
        <v>4.5472229686549757E-2</v>
      </c>
      <c r="Q293" s="11">
        <v>3.6191626575899291E-2</v>
      </c>
      <c r="R293" s="11">
        <v>4.5879949546447349E-2</v>
      </c>
      <c r="S293" s="9">
        <v>2.785741394058951E-2</v>
      </c>
      <c r="T293" s="9">
        <v>4.3770841464437847E-2</v>
      </c>
      <c r="U293" s="9">
        <v>4.6590974083222693E-2</v>
      </c>
      <c r="V293" s="9">
        <v>3.5452168424888263E-2</v>
      </c>
      <c r="W293" s="11">
        <v>3.5266466327945417E-2</v>
      </c>
      <c r="X293" s="11">
        <v>3.736725617516426E-2</v>
      </c>
      <c r="Y293" s="11">
        <v>4.2593917431937467E-2</v>
      </c>
      <c r="Z293" s="11">
        <v>3.6956919599559192E-2</v>
      </c>
      <c r="AA293" s="13">
        <v>7.1145786366038966E-2</v>
      </c>
      <c r="AB293" s="11">
        <v>4.5672034300507328E-2</v>
      </c>
      <c r="AC293" s="9">
        <v>4.3232699559525897E-2</v>
      </c>
      <c r="AD293" s="9">
        <v>3.3918829847778227E-2</v>
      </c>
      <c r="AE293" s="9">
        <v>2.7867711516520548E-2</v>
      </c>
      <c r="AF293" s="9">
        <v>4.8863518883435868E-2</v>
      </c>
      <c r="AG293" s="11">
        <v>3.7066081807194791E-2</v>
      </c>
      <c r="AH293" s="11">
        <v>3.6350423745590943E-2</v>
      </c>
      <c r="AI293" s="11">
        <v>4.6979371159821717E-2</v>
      </c>
      <c r="AJ293" s="11">
        <v>4.380272131134029E-2</v>
      </c>
      <c r="AK293" s="9">
        <v>4.1411872848730477E-2</v>
      </c>
      <c r="AL293" s="9">
        <v>2.445877131402097E-2</v>
      </c>
      <c r="AM293" s="9">
        <v>2.344607080359451E-2</v>
      </c>
      <c r="AN293" s="8">
        <v>0.15309740040826891</v>
      </c>
      <c r="AO293" s="9">
        <v>5.3737336397043707E-2</v>
      </c>
    </row>
    <row r="294" spans="1:41" ht="19.95" customHeight="1" x14ac:dyDescent="0.3">
      <c r="A294" s="17" t="s">
        <v>145</v>
      </c>
      <c r="B294" s="7">
        <v>3.0830545105357651E-2</v>
      </c>
      <c r="C294" s="9">
        <v>3.0615437296847469E-2</v>
      </c>
      <c r="D294" s="9">
        <v>9.2026410106974647E-3</v>
      </c>
      <c r="E294" s="9">
        <v>3.565555269908037E-2</v>
      </c>
      <c r="F294" s="9">
        <v>3.4903225684103527E-2</v>
      </c>
      <c r="G294" s="9">
        <v>1.3756431885655869E-2</v>
      </c>
      <c r="H294" s="11">
        <v>3.4535607215635492E-2</v>
      </c>
      <c r="I294" s="11">
        <v>3.6317216491117847E-2</v>
      </c>
      <c r="J294" s="11">
        <v>2.4434202415433329E-2</v>
      </c>
      <c r="K294" s="9">
        <v>2.9768848805450349E-2</v>
      </c>
      <c r="L294" s="9">
        <v>3.3471821083630518E-2</v>
      </c>
      <c r="M294" s="11">
        <v>3.1301515420912453E-2</v>
      </c>
      <c r="N294" s="11">
        <v>2.9432850480024919E-2</v>
      </c>
      <c r="O294" s="9">
        <v>2.81432837433611E-2</v>
      </c>
      <c r="P294" s="9">
        <v>3.2905742161655857E-2</v>
      </c>
      <c r="Q294" s="11">
        <v>2.874703474688025E-2</v>
      </c>
      <c r="R294" s="11">
        <v>3.3717087988048913E-2</v>
      </c>
      <c r="S294" s="9">
        <v>2.0902569841856119E-2</v>
      </c>
      <c r="T294" s="9">
        <v>3.3643069957046759E-2</v>
      </c>
      <c r="U294" s="9">
        <v>4.6590974083222693E-2</v>
      </c>
      <c r="V294" s="9">
        <v>2.046155409990871E-2</v>
      </c>
      <c r="W294" s="11">
        <v>3.5266466327945417E-2</v>
      </c>
      <c r="X294" s="11">
        <v>3.2881946802216282E-2</v>
      </c>
      <c r="Y294" s="11">
        <v>3.0879246853189869E-2</v>
      </c>
      <c r="Z294" s="11">
        <v>2.9512242738865761E-2</v>
      </c>
      <c r="AA294" s="13">
        <v>7.1145786366038966E-2</v>
      </c>
      <c r="AB294" s="11">
        <v>3.1631280638246023E-2</v>
      </c>
      <c r="AC294" s="9">
        <v>3.0808677207847791E-2</v>
      </c>
      <c r="AD294" s="9">
        <v>3.1246542264072849E-2</v>
      </c>
      <c r="AE294" s="9">
        <v>2.4381818219489221E-2</v>
      </c>
      <c r="AF294" s="9">
        <v>2.57617307813638E-2</v>
      </c>
      <c r="AG294" s="11">
        <v>2.681375150882177E-2</v>
      </c>
      <c r="AH294" s="11">
        <v>2.3245066249017159E-2</v>
      </c>
      <c r="AI294" s="11">
        <v>3.7509890805779107E-2</v>
      </c>
      <c r="AJ294" s="11">
        <v>3.8996067565020658E-2</v>
      </c>
      <c r="AK294" s="9">
        <v>3.1878741355004007E-2</v>
      </c>
      <c r="AL294" s="10">
        <v>1.458544114352742E-2</v>
      </c>
      <c r="AM294" s="9">
        <v>2.344607080359451E-2</v>
      </c>
      <c r="AN294" s="8">
        <v>0.1342390100949582</v>
      </c>
      <c r="AO294" s="9">
        <v>3.6088628033994388E-2</v>
      </c>
    </row>
    <row r="295" spans="1:41" ht="19.95" customHeight="1" x14ac:dyDescent="0.3">
      <c r="A295" s="16" t="s">
        <v>146</v>
      </c>
      <c r="B295" s="7">
        <v>1.0061973385420281E-2</v>
      </c>
      <c r="C295" s="9">
        <v>5.3771365473870821E-3</v>
      </c>
      <c r="D295" s="9">
        <v>6.9038885597696841E-3</v>
      </c>
      <c r="E295" s="9">
        <v>1.388174121248718E-2</v>
      </c>
      <c r="F295" s="9">
        <v>6.1926017676814027E-3</v>
      </c>
      <c r="G295" s="8">
        <v>3.9455999581008601E-2</v>
      </c>
      <c r="H295" s="11">
        <v>1.074952995218072E-2</v>
      </c>
      <c r="I295" s="11">
        <v>1.123840387959312E-2</v>
      </c>
      <c r="J295" s="11">
        <v>8.7548790147039014E-3</v>
      </c>
      <c r="K295" s="9">
        <v>9.1067757289937032E-3</v>
      </c>
      <c r="L295" s="9">
        <v>1.22942158475283E-2</v>
      </c>
      <c r="M295" s="11">
        <v>8.7320470774463182E-3</v>
      </c>
      <c r="N295" s="11">
        <v>1.400878445047465E-2</v>
      </c>
      <c r="O295" s="9">
        <v>7.5949755031117106E-3</v>
      </c>
      <c r="P295" s="9">
        <v>1.25664875248939E-2</v>
      </c>
      <c r="Q295" s="11">
        <v>7.4445918290190448E-3</v>
      </c>
      <c r="R295" s="11">
        <v>1.2162861558398441E-2</v>
      </c>
      <c r="S295" s="9">
        <v>6.9548440987333929E-3</v>
      </c>
      <c r="T295" s="9">
        <v>1.01277715073911E-2</v>
      </c>
      <c r="U295" s="9">
        <v>0</v>
      </c>
      <c r="V295" s="9">
        <v>1.499061432497955E-2</v>
      </c>
      <c r="W295" s="11">
        <v>0</v>
      </c>
      <c r="X295" s="11">
        <v>4.4853093729479813E-3</v>
      </c>
      <c r="Y295" s="11">
        <v>1.17146705787476E-2</v>
      </c>
      <c r="Z295" s="11">
        <v>7.4446768606934296E-3</v>
      </c>
      <c r="AA295" s="11">
        <v>0</v>
      </c>
      <c r="AB295" s="11">
        <v>1.404075366226131E-2</v>
      </c>
      <c r="AC295" s="9">
        <v>1.242402235167811E-2</v>
      </c>
      <c r="AD295" s="9">
        <v>2.6722875837053772E-3</v>
      </c>
      <c r="AE295" s="9">
        <v>3.4858932970313352E-3</v>
      </c>
      <c r="AF295" s="9">
        <v>2.3101788102072071E-2</v>
      </c>
      <c r="AG295" s="11">
        <v>1.0252330298373019E-2</v>
      </c>
      <c r="AH295" s="11">
        <v>1.310535749657377E-2</v>
      </c>
      <c r="AI295" s="11">
        <v>9.4694803540426153E-3</v>
      </c>
      <c r="AJ295" s="11">
        <v>4.8066537463196278E-3</v>
      </c>
      <c r="AK295" s="9">
        <v>9.5331314937264662E-3</v>
      </c>
      <c r="AL295" s="9">
        <v>9.8733301704935529E-3</v>
      </c>
      <c r="AM295" s="9">
        <v>0</v>
      </c>
      <c r="AN295" s="9">
        <v>1.8858390313310672E-2</v>
      </c>
      <c r="AO295" s="9">
        <v>1.7648708363049319E-2</v>
      </c>
    </row>
    <row r="298" spans="1:41" x14ac:dyDescent="0.3">
      <c r="A298" s="1" t="s">
        <v>24</v>
      </c>
    </row>
    <row r="299" spans="1:41" ht="40.049999999999997" customHeight="1" x14ac:dyDescent="0.3">
      <c r="A299" s="19" t="s">
        <v>241</v>
      </c>
      <c r="B299" s="33"/>
      <c r="C299" s="33" t="s">
        <v>147</v>
      </c>
      <c r="D299" s="18"/>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c r="AH299" s="18"/>
      <c r="AI299" s="18"/>
      <c r="AJ299" s="18"/>
      <c r="AK299" s="18"/>
      <c r="AL299" s="18"/>
      <c r="AM299" s="18"/>
      <c r="AN299" s="18"/>
      <c r="AO299" s="18"/>
    </row>
    <row r="300" spans="1:41" ht="22.05" customHeight="1" x14ac:dyDescent="0.3">
      <c r="A300" s="2"/>
      <c r="B300" s="2"/>
      <c r="C300" s="51" t="s">
        <v>1</v>
      </c>
      <c r="D300" s="52"/>
      <c r="E300" s="52"/>
      <c r="F300" s="52"/>
      <c r="G300" s="53"/>
      <c r="H300" s="51" t="s">
        <v>2</v>
      </c>
      <c r="I300" s="52"/>
      <c r="J300" s="53"/>
      <c r="K300" s="51" t="s">
        <v>26</v>
      </c>
      <c r="L300" s="53"/>
      <c r="M300" s="51" t="s">
        <v>27</v>
      </c>
      <c r="N300" s="53"/>
      <c r="O300" s="51" t="s">
        <v>28</v>
      </c>
      <c r="P300" s="53"/>
      <c r="Q300" s="51" t="s">
        <v>29</v>
      </c>
      <c r="R300" s="53"/>
      <c r="S300" s="51" t="s">
        <v>30</v>
      </c>
      <c r="T300" s="52"/>
      <c r="U300" s="52"/>
      <c r="V300" s="53"/>
      <c r="W300" s="51" t="s">
        <v>31</v>
      </c>
      <c r="X300" s="52"/>
      <c r="Y300" s="52"/>
      <c r="Z300" s="52"/>
      <c r="AA300" s="52"/>
      <c r="AB300" s="53"/>
      <c r="AC300" s="51" t="s">
        <v>32</v>
      </c>
      <c r="AD300" s="52"/>
      <c r="AE300" s="52"/>
      <c r="AF300" s="53"/>
      <c r="AG300" s="51" t="s">
        <v>33</v>
      </c>
      <c r="AH300" s="52"/>
      <c r="AI300" s="52"/>
      <c r="AJ300" s="53"/>
      <c r="AK300" s="51" t="s">
        <v>34</v>
      </c>
      <c r="AL300" s="52"/>
      <c r="AM300" s="52"/>
      <c r="AN300" s="52"/>
      <c r="AO300" s="53"/>
    </row>
    <row r="301" spans="1:41" ht="58.05" customHeight="1" x14ac:dyDescent="0.3">
      <c r="A301" s="3" t="s">
        <v>35</v>
      </c>
      <c r="B301" s="3" t="s">
        <v>0</v>
      </c>
      <c r="C301" s="3" t="s">
        <v>3</v>
      </c>
      <c r="D301" s="3" t="s">
        <v>4</v>
      </c>
      <c r="E301" s="3" t="s">
        <v>5</v>
      </c>
      <c r="F301" s="3" t="s">
        <v>6</v>
      </c>
      <c r="G301" s="3" t="s">
        <v>7</v>
      </c>
      <c r="H301" s="3" t="s">
        <v>8</v>
      </c>
      <c r="I301" s="3" t="s">
        <v>9</v>
      </c>
      <c r="J301" s="3" t="s">
        <v>10</v>
      </c>
      <c r="K301" s="3" t="s">
        <v>36</v>
      </c>
      <c r="L301" s="3" t="s">
        <v>37</v>
      </c>
      <c r="M301" s="3" t="s">
        <v>38</v>
      </c>
      <c r="N301" s="3" t="s">
        <v>39</v>
      </c>
      <c r="O301" s="3" t="s">
        <v>40</v>
      </c>
      <c r="P301" s="3" t="s">
        <v>41</v>
      </c>
      <c r="Q301" s="3" t="s">
        <v>42</v>
      </c>
      <c r="R301" s="3" t="s">
        <v>43</v>
      </c>
      <c r="S301" s="3" t="s">
        <v>44</v>
      </c>
      <c r="T301" s="3" t="s">
        <v>45</v>
      </c>
      <c r="U301" s="3" t="s">
        <v>46</v>
      </c>
      <c r="V301" s="3" t="s">
        <v>47</v>
      </c>
      <c r="W301" s="3" t="s">
        <v>48</v>
      </c>
      <c r="X301" s="3" t="s">
        <v>49</v>
      </c>
      <c r="Y301" s="3" t="s">
        <v>50</v>
      </c>
      <c r="Z301" s="3" t="s">
        <v>51</v>
      </c>
      <c r="AA301" s="3" t="s">
        <v>52</v>
      </c>
      <c r="AB301" s="3" t="s">
        <v>53</v>
      </c>
      <c r="AC301" s="3" t="s">
        <v>54</v>
      </c>
      <c r="AD301" s="3" t="s">
        <v>55</v>
      </c>
      <c r="AE301" s="3" t="s">
        <v>56</v>
      </c>
      <c r="AF301" s="3" t="s">
        <v>57</v>
      </c>
      <c r="AG301" s="3" t="s">
        <v>58</v>
      </c>
      <c r="AH301" s="3" t="s">
        <v>59</v>
      </c>
      <c r="AI301" s="3" t="s">
        <v>60</v>
      </c>
      <c r="AJ301" s="3" t="s">
        <v>61</v>
      </c>
      <c r="AK301" s="3" t="s">
        <v>62</v>
      </c>
      <c r="AL301" s="3" t="s">
        <v>63</v>
      </c>
      <c r="AM301" s="3" t="s">
        <v>64</v>
      </c>
      <c r="AN301" s="3" t="s">
        <v>65</v>
      </c>
      <c r="AO301" s="3" t="s">
        <v>47</v>
      </c>
    </row>
    <row r="302" spans="1:41" ht="19.95" customHeight="1" x14ac:dyDescent="0.3">
      <c r="A302" s="15" t="s">
        <v>11</v>
      </c>
      <c r="B302" s="4">
        <v>1273.1892472505569</v>
      </c>
      <c r="C302" s="5">
        <v>281.38783437013632</v>
      </c>
      <c r="D302" s="5">
        <v>156.87679451704031</v>
      </c>
      <c r="E302" s="5">
        <v>242.28814059495929</v>
      </c>
      <c r="F302" s="5">
        <v>378.67462205886841</v>
      </c>
      <c r="G302" s="5">
        <v>114.2111023068428</v>
      </c>
      <c r="H302" s="6">
        <v>324.82507395744318</v>
      </c>
      <c r="I302" s="6">
        <v>409.20301383733749</v>
      </c>
      <c r="J302" s="6">
        <v>539.16115945577621</v>
      </c>
      <c r="K302" s="5">
        <v>879.36333149671555</v>
      </c>
      <c r="L302" s="5">
        <v>390.64156150817871</v>
      </c>
      <c r="M302" s="6">
        <v>952.30007743835449</v>
      </c>
      <c r="N302" s="6">
        <v>320.88916981220251</v>
      </c>
      <c r="O302" s="5">
        <v>728.15105319023132</v>
      </c>
      <c r="P302" s="5">
        <v>522.36707824468613</v>
      </c>
      <c r="Q302" s="6">
        <v>705.62111341953278</v>
      </c>
      <c r="R302" s="6">
        <v>450.65541845560068</v>
      </c>
      <c r="S302" s="5">
        <v>426.85257858037949</v>
      </c>
      <c r="T302" s="5">
        <v>569.70414876937866</v>
      </c>
      <c r="U302" s="5">
        <v>150.11412614583969</v>
      </c>
      <c r="V302" s="5">
        <v>54.718145608901978</v>
      </c>
      <c r="W302" s="6">
        <v>129.82944804430011</v>
      </c>
      <c r="X302" s="6">
        <v>531.60044091939926</v>
      </c>
      <c r="Y302" s="6">
        <v>380.52686953544622</v>
      </c>
      <c r="Z302" s="6">
        <v>206.95975202322009</v>
      </c>
      <c r="AA302" s="6">
        <v>98.745973408222198</v>
      </c>
      <c r="AB302" s="6">
        <v>485.48699074983602</v>
      </c>
      <c r="AC302" s="5">
        <v>356.23625761270517</v>
      </c>
      <c r="AD302" s="5">
        <v>306.94997888803482</v>
      </c>
      <c r="AE302" s="5">
        <v>265.90273243188858</v>
      </c>
      <c r="AF302" s="5">
        <v>223.8214519023895</v>
      </c>
      <c r="AG302" s="6">
        <v>302.080735206604</v>
      </c>
      <c r="AH302" s="6">
        <v>389.73951476812363</v>
      </c>
      <c r="AI302" s="6">
        <v>388.53036117553711</v>
      </c>
      <c r="AJ302" s="6">
        <v>192.83863610029221</v>
      </c>
      <c r="AK302" s="5">
        <v>796.14545285701752</v>
      </c>
      <c r="AL302" s="5">
        <v>309.1242533326149</v>
      </c>
      <c r="AM302" s="5">
        <v>47.752918004989617</v>
      </c>
      <c r="AN302" s="5">
        <v>39.816687405109413</v>
      </c>
      <c r="AO302" s="5">
        <v>80.3499356508255</v>
      </c>
    </row>
    <row r="303" spans="1:41" ht="19.95" customHeight="1" x14ac:dyDescent="0.3">
      <c r="A303" s="14" t="s">
        <v>12</v>
      </c>
      <c r="B303" s="4">
        <v>1298</v>
      </c>
      <c r="C303" s="5">
        <v>313</v>
      </c>
      <c r="D303" s="5">
        <v>160</v>
      </c>
      <c r="E303" s="5">
        <v>254</v>
      </c>
      <c r="F303" s="5">
        <v>363</v>
      </c>
      <c r="G303" s="5">
        <v>116</v>
      </c>
      <c r="H303" s="6">
        <v>239</v>
      </c>
      <c r="I303" s="6">
        <v>449</v>
      </c>
      <c r="J303" s="6">
        <v>610</v>
      </c>
      <c r="K303" s="5">
        <v>905</v>
      </c>
      <c r="L303" s="5">
        <v>390</v>
      </c>
      <c r="M303" s="6">
        <v>954</v>
      </c>
      <c r="N303" s="6">
        <v>344</v>
      </c>
      <c r="O303" s="5">
        <v>740</v>
      </c>
      <c r="P303" s="5">
        <v>537</v>
      </c>
      <c r="Q303" s="6">
        <v>763</v>
      </c>
      <c r="R303" s="6">
        <v>432</v>
      </c>
      <c r="S303" s="5">
        <v>443</v>
      </c>
      <c r="T303" s="5">
        <v>575</v>
      </c>
      <c r="U303" s="5">
        <v>158</v>
      </c>
      <c r="V303" s="5">
        <v>57</v>
      </c>
      <c r="W303" s="6">
        <v>132</v>
      </c>
      <c r="X303" s="6">
        <v>558</v>
      </c>
      <c r="Y303" s="6">
        <v>394</v>
      </c>
      <c r="Z303" s="6">
        <v>198</v>
      </c>
      <c r="AA303" s="6">
        <v>101</v>
      </c>
      <c r="AB303" s="6">
        <v>492</v>
      </c>
      <c r="AC303" s="5">
        <v>343</v>
      </c>
      <c r="AD303" s="5">
        <v>319</v>
      </c>
      <c r="AE303" s="5">
        <v>280</v>
      </c>
      <c r="AF303" s="5">
        <v>234</v>
      </c>
      <c r="AG303" s="6">
        <v>186</v>
      </c>
      <c r="AH303" s="6">
        <v>460</v>
      </c>
      <c r="AI303" s="6">
        <v>448</v>
      </c>
      <c r="AJ303" s="6">
        <v>204</v>
      </c>
      <c r="AK303" s="5">
        <v>807</v>
      </c>
      <c r="AL303" s="5">
        <v>348</v>
      </c>
      <c r="AM303" s="5">
        <v>33</v>
      </c>
      <c r="AN303" s="5">
        <v>37</v>
      </c>
      <c r="AO303" s="5">
        <v>73</v>
      </c>
    </row>
    <row r="304" spans="1:41" ht="19.95" customHeight="1" x14ac:dyDescent="0.3">
      <c r="A304" s="17" t="s">
        <v>264</v>
      </c>
      <c r="B304" s="7">
        <v>0.63134180058606959</v>
      </c>
      <c r="C304" s="8">
        <v>0.73460286284034471</v>
      </c>
      <c r="D304" s="9">
        <v>0.66896666356601941</v>
      </c>
      <c r="E304" s="9">
        <v>0.63019819539795285</v>
      </c>
      <c r="F304" s="10">
        <v>0.60712203538124287</v>
      </c>
      <c r="G304" s="9">
        <v>0.57989217506403778</v>
      </c>
      <c r="H304" s="12">
        <v>0.59318581858619979</v>
      </c>
      <c r="I304" s="11">
        <v>0.63746756300922092</v>
      </c>
      <c r="J304" s="11">
        <v>0.64968017503314912</v>
      </c>
      <c r="K304" s="9">
        <v>0.6347784639781473</v>
      </c>
      <c r="L304" s="9">
        <v>0.62406285833594277</v>
      </c>
      <c r="M304" s="12">
        <v>0.61180895234197108</v>
      </c>
      <c r="N304" s="13">
        <v>0.68930926924926206</v>
      </c>
      <c r="O304" s="9">
        <v>0.65122488002244538</v>
      </c>
      <c r="P304" s="9">
        <v>0.60625820722977397</v>
      </c>
      <c r="Q304" s="11">
        <v>0.65565091812885301</v>
      </c>
      <c r="R304" s="11">
        <v>0.61392824668994972</v>
      </c>
      <c r="S304" s="9">
        <v>0.63785067186165467</v>
      </c>
      <c r="T304" s="9">
        <v>0.61906142627283045</v>
      </c>
      <c r="U304" s="9">
        <v>0.66620737794062179</v>
      </c>
      <c r="V304" s="9">
        <v>0.69835331512422349</v>
      </c>
      <c r="W304" s="11">
        <v>0.66104677349056551</v>
      </c>
      <c r="X304" s="11">
        <v>0.63390119347778084</v>
      </c>
      <c r="Y304" s="11">
        <v>0.65007624679862563</v>
      </c>
      <c r="Z304" s="11">
        <v>0.66940354755998421</v>
      </c>
      <c r="AA304" s="11">
        <v>0.63540493312078605</v>
      </c>
      <c r="AB304" s="11">
        <v>0.6180398062439425</v>
      </c>
      <c r="AC304" s="9">
        <v>0.61248998710212976</v>
      </c>
      <c r="AD304" s="9">
        <v>0.6499532868007073</v>
      </c>
      <c r="AE304" s="9">
        <v>0.65668522478672342</v>
      </c>
      <c r="AF304" s="9">
        <v>0.66094356239877328</v>
      </c>
      <c r="AG304" s="11">
        <v>0.62730083668648373</v>
      </c>
      <c r="AH304" s="11">
        <v>0.61224805129521742</v>
      </c>
      <c r="AI304" s="11">
        <v>0.63596487731925166</v>
      </c>
      <c r="AJ304" s="11">
        <v>0.66694711493290448</v>
      </c>
      <c r="AK304" s="9">
        <v>0.63818703539457222</v>
      </c>
      <c r="AL304" s="9">
        <v>0.66924665635631175</v>
      </c>
      <c r="AM304" s="9">
        <v>0.57620384476518838</v>
      </c>
      <c r="AN304" s="10">
        <v>0.39090793517519967</v>
      </c>
      <c r="AO304" s="9">
        <v>0.56960143427390997</v>
      </c>
    </row>
    <row r="305" spans="1:41" ht="19.95" customHeight="1" x14ac:dyDescent="0.3">
      <c r="A305" s="16" t="s">
        <v>142</v>
      </c>
      <c r="B305" s="7">
        <v>0.16024835564543269</v>
      </c>
      <c r="C305" s="9">
        <v>0.16535638049937179</v>
      </c>
      <c r="D305" s="8">
        <v>0.25138056199785053</v>
      </c>
      <c r="E305" s="10">
        <v>0.106105321442145</v>
      </c>
      <c r="F305" s="9">
        <v>0.16028892191328181</v>
      </c>
      <c r="G305" s="9">
        <v>0.21583426147888199</v>
      </c>
      <c r="H305" s="11">
        <v>0.17197045841330361</v>
      </c>
      <c r="I305" s="11">
        <v>0.13401457622396321</v>
      </c>
      <c r="J305" s="11">
        <v>0.17309666376928051</v>
      </c>
      <c r="K305" s="9">
        <v>0.17014559164581</v>
      </c>
      <c r="L305" s="9">
        <v>0.13927521889416181</v>
      </c>
      <c r="M305" s="11">
        <v>0.15748108711414499</v>
      </c>
      <c r="N305" s="11">
        <v>0.1684607550797306</v>
      </c>
      <c r="O305" s="9">
        <v>0.17549566881590431</v>
      </c>
      <c r="P305" s="9">
        <v>0.13229620594500821</v>
      </c>
      <c r="Q305" s="11">
        <v>0.18432683008895781</v>
      </c>
      <c r="R305" s="11">
        <v>0.13093483274227871</v>
      </c>
      <c r="S305" s="9">
        <v>0.18502207648101179</v>
      </c>
      <c r="T305" s="10">
        <v>0.12755373691533781</v>
      </c>
      <c r="U305" s="9">
        <v>0.224752499309887</v>
      </c>
      <c r="V305" s="9">
        <v>0.20972027341664271</v>
      </c>
      <c r="W305" s="11">
        <v>0.1867274369003635</v>
      </c>
      <c r="X305" s="11">
        <v>0.1612882520049076</v>
      </c>
      <c r="Y305" s="11">
        <v>0.1688948236672653</v>
      </c>
      <c r="Z305" s="11">
        <v>0.19678695368700269</v>
      </c>
      <c r="AA305" s="11">
        <v>0.18486887039506861</v>
      </c>
      <c r="AB305" s="11">
        <v>0.15588577565566261</v>
      </c>
      <c r="AC305" s="9">
        <v>0.17893726509443969</v>
      </c>
      <c r="AD305" s="9">
        <v>0.14363604930152229</v>
      </c>
      <c r="AE305" s="9">
        <v>0.19423458884233041</v>
      </c>
      <c r="AF305" s="9">
        <v>0.15198689934304199</v>
      </c>
      <c r="AG305" s="11">
        <v>0.16192104840059329</v>
      </c>
      <c r="AH305" s="13">
        <v>0.18407225344291481</v>
      </c>
      <c r="AI305" s="11">
        <v>0.14369118614981741</v>
      </c>
      <c r="AJ305" s="11">
        <v>0.14283773893267221</v>
      </c>
      <c r="AK305" s="9">
        <v>0.16260713651704431</v>
      </c>
      <c r="AL305" s="9">
        <v>0.18573863136066199</v>
      </c>
      <c r="AM305" s="9">
        <v>0.1138517323271669</v>
      </c>
      <c r="AN305" s="9">
        <v>4.8720198500878352E-2</v>
      </c>
      <c r="AO305" s="9">
        <v>0.12165045050843749</v>
      </c>
    </row>
    <row r="306" spans="1:41" ht="19.95" customHeight="1" x14ac:dyDescent="0.3">
      <c r="A306" s="17" t="s">
        <v>143</v>
      </c>
      <c r="B306" s="7">
        <v>0.47109344494063687</v>
      </c>
      <c r="C306" s="8">
        <v>0.56924648234097286</v>
      </c>
      <c r="D306" s="9">
        <v>0.41758610156816889</v>
      </c>
      <c r="E306" s="9">
        <v>0.52409287395580773</v>
      </c>
      <c r="F306" s="9">
        <v>0.44683311346796112</v>
      </c>
      <c r="G306" s="10">
        <v>0.36405791358515582</v>
      </c>
      <c r="H306" s="12">
        <v>0.42121536017289618</v>
      </c>
      <c r="I306" s="11">
        <v>0.50345298678525774</v>
      </c>
      <c r="J306" s="11">
        <v>0.47658351126386861</v>
      </c>
      <c r="K306" s="9">
        <v>0.46463287233233719</v>
      </c>
      <c r="L306" s="9">
        <v>0.48478763944178088</v>
      </c>
      <c r="M306" s="12">
        <v>0.45432786522782609</v>
      </c>
      <c r="N306" s="13">
        <v>0.52084851416953148</v>
      </c>
      <c r="O306" s="9">
        <v>0.47572921120654099</v>
      </c>
      <c r="P306" s="9">
        <v>0.47396200128476568</v>
      </c>
      <c r="Q306" s="11">
        <v>0.47132408803989528</v>
      </c>
      <c r="R306" s="11">
        <v>0.48299341394767098</v>
      </c>
      <c r="S306" s="9">
        <v>0.45282859538064291</v>
      </c>
      <c r="T306" s="9">
        <v>0.49150768935749273</v>
      </c>
      <c r="U306" s="9">
        <v>0.44145487863073468</v>
      </c>
      <c r="V306" s="9">
        <v>0.48863304170758071</v>
      </c>
      <c r="W306" s="11">
        <v>0.47431933659020198</v>
      </c>
      <c r="X306" s="11">
        <v>0.4726129414728733</v>
      </c>
      <c r="Y306" s="11">
        <v>0.48118142313136042</v>
      </c>
      <c r="Z306" s="11">
        <v>0.47261659387298138</v>
      </c>
      <c r="AA306" s="11">
        <v>0.45053606272571739</v>
      </c>
      <c r="AB306" s="11">
        <v>0.46215403058827992</v>
      </c>
      <c r="AC306" s="9">
        <v>0.43355272200769007</v>
      </c>
      <c r="AD306" s="9">
        <v>0.506317237499185</v>
      </c>
      <c r="AE306" s="9">
        <v>0.46245063594439301</v>
      </c>
      <c r="AF306" s="9">
        <v>0.50895666305573128</v>
      </c>
      <c r="AG306" s="11">
        <v>0.46537978828589038</v>
      </c>
      <c r="AH306" s="12">
        <v>0.42817579785230259</v>
      </c>
      <c r="AI306" s="11">
        <v>0.4922736911694342</v>
      </c>
      <c r="AJ306" s="11">
        <v>0.52410937600023222</v>
      </c>
      <c r="AK306" s="9">
        <v>0.47557989887752788</v>
      </c>
      <c r="AL306" s="9">
        <v>0.48350802499564982</v>
      </c>
      <c r="AM306" s="9">
        <v>0.46235211243802149</v>
      </c>
      <c r="AN306" s="9">
        <v>0.3421877366743214</v>
      </c>
      <c r="AO306" s="9">
        <v>0.44795098376547249</v>
      </c>
    </row>
    <row r="307" spans="1:41" ht="19.95" customHeight="1" x14ac:dyDescent="0.3">
      <c r="A307" s="16" t="s">
        <v>144</v>
      </c>
      <c r="B307" s="7">
        <v>0.24387820398439811</v>
      </c>
      <c r="C307" s="10">
        <v>0.1410862713374067</v>
      </c>
      <c r="D307" s="9">
        <v>0.20700279508144201</v>
      </c>
      <c r="E307" s="9">
        <v>0.24735393808266901</v>
      </c>
      <c r="F307" s="8">
        <v>0.30193973353185999</v>
      </c>
      <c r="G307" s="9">
        <v>0.2389345745595251</v>
      </c>
      <c r="H307" s="11">
        <v>0.2452297455330551</v>
      </c>
      <c r="I307" s="11">
        <v>0.24445157139060589</v>
      </c>
      <c r="J307" s="11">
        <v>0.24262878487780781</v>
      </c>
      <c r="K307" s="9">
        <v>0.2381088837977843</v>
      </c>
      <c r="L307" s="9">
        <v>0.25539097413413858</v>
      </c>
      <c r="M307" s="13">
        <v>0.25987055872840431</v>
      </c>
      <c r="N307" s="12">
        <v>0.19641782796095139</v>
      </c>
      <c r="O307" s="9">
        <v>0.24226554450910959</v>
      </c>
      <c r="P307" s="9">
        <v>0.24499577272884521</v>
      </c>
      <c r="Q307" s="11">
        <v>0.23439804303181869</v>
      </c>
      <c r="R307" s="11">
        <v>0.24625128441257271</v>
      </c>
      <c r="S307" s="9">
        <v>0.25989984317741949</v>
      </c>
      <c r="T307" s="9">
        <v>0.2373935279113577</v>
      </c>
      <c r="U307" s="9">
        <v>0.23622741892840729</v>
      </c>
      <c r="V307" s="9">
        <v>0.22689275855143551</v>
      </c>
      <c r="W307" s="11">
        <v>0.23045498862107239</v>
      </c>
      <c r="X307" s="11">
        <v>0.2338846202608324</v>
      </c>
      <c r="Y307" s="11">
        <v>0.21440846903092209</v>
      </c>
      <c r="Z307" s="11">
        <v>0.21862493052739271</v>
      </c>
      <c r="AA307" s="11">
        <v>0.20560561776916189</v>
      </c>
      <c r="AB307" s="11">
        <v>0.25429090379052632</v>
      </c>
      <c r="AC307" s="9">
        <v>0.23013371992953341</v>
      </c>
      <c r="AD307" s="9">
        <v>0.24463057297571081</v>
      </c>
      <c r="AE307" s="9">
        <v>0.22453840727006519</v>
      </c>
      <c r="AF307" s="9">
        <v>0.24361075347994041</v>
      </c>
      <c r="AG307" s="11">
        <v>0.26071566294083498</v>
      </c>
      <c r="AH307" s="11">
        <v>0.25036262028941031</v>
      </c>
      <c r="AI307" s="11">
        <v>0.2313924578680466</v>
      </c>
      <c r="AJ307" s="11">
        <v>0.22955320224941031</v>
      </c>
      <c r="AK307" s="9">
        <v>0.2365706927630975</v>
      </c>
      <c r="AL307" s="9">
        <v>0.23651945815204989</v>
      </c>
      <c r="AM307" s="9">
        <v>0.29748485766319482</v>
      </c>
      <c r="AN307" s="9">
        <v>0.31325840112746878</v>
      </c>
      <c r="AO307" s="9">
        <v>0.27835545476990969</v>
      </c>
    </row>
    <row r="308" spans="1:41" ht="19.95" customHeight="1" x14ac:dyDescent="0.3">
      <c r="A308" s="17" t="s">
        <v>265</v>
      </c>
      <c r="B308" s="7">
        <v>0.1247799954295323</v>
      </c>
      <c r="C308" s="9">
        <v>0.12431086582224871</v>
      </c>
      <c r="D308" s="9">
        <v>0.1240305413525386</v>
      </c>
      <c r="E308" s="9">
        <v>0.1224478665193781</v>
      </c>
      <c r="F308" s="9">
        <v>9.0938231086897123E-2</v>
      </c>
      <c r="G308" s="9">
        <v>0.18117325037643711</v>
      </c>
      <c r="H308" s="13">
        <v>0.16158443588074509</v>
      </c>
      <c r="I308" s="11">
        <v>0.1180808656001732</v>
      </c>
      <c r="J308" s="11">
        <v>0.107691040089043</v>
      </c>
      <c r="K308" s="9">
        <v>0.12711265222406851</v>
      </c>
      <c r="L308" s="9">
        <v>0.1205461675299186</v>
      </c>
      <c r="M308" s="11">
        <v>0.12832048892962469</v>
      </c>
      <c r="N308" s="11">
        <v>0.1142729027897864</v>
      </c>
      <c r="O308" s="9">
        <v>0.106509575468445</v>
      </c>
      <c r="P308" s="9">
        <v>0.14874602004138079</v>
      </c>
      <c r="Q308" s="11">
        <v>0.1099510388393283</v>
      </c>
      <c r="R308" s="11">
        <v>0.13982046889747751</v>
      </c>
      <c r="S308" s="9">
        <v>0.1022494849609258</v>
      </c>
      <c r="T308" s="9">
        <v>0.14354504581581179</v>
      </c>
      <c r="U308" s="9">
        <v>9.7565203130970904E-2</v>
      </c>
      <c r="V308" s="9">
        <v>7.4753926324341025E-2</v>
      </c>
      <c r="W308" s="11">
        <v>0.1084982378883622</v>
      </c>
      <c r="X308" s="11">
        <v>0.1322141862613867</v>
      </c>
      <c r="Y308" s="11">
        <v>0.1355152841704523</v>
      </c>
      <c r="Z308" s="11">
        <v>0.11197152191262311</v>
      </c>
      <c r="AA308" s="11">
        <v>0.158989449110052</v>
      </c>
      <c r="AB308" s="11">
        <v>0.1276692899655312</v>
      </c>
      <c r="AC308" s="9">
        <v>0.1573762929683368</v>
      </c>
      <c r="AD308" s="9">
        <v>0.10541614022358189</v>
      </c>
      <c r="AE308" s="9">
        <v>0.11877636794321129</v>
      </c>
      <c r="AF308" s="9">
        <v>9.5445684121286414E-2</v>
      </c>
      <c r="AG308" s="11">
        <v>0.11198350037268121</v>
      </c>
      <c r="AH308" s="11">
        <v>0.13738932841537241</v>
      </c>
      <c r="AI308" s="11">
        <v>0.13264266481270179</v>
      </c>
      <c r="AJ308" s="11">
        <v>0.1034996828176853</v>
      </c>
      <c r="AK308" s="9">
        <v>0.1252422718423303</v>
      </c>
      <c r="AL308" s="9">
        <v>9.4233885491638317E-2</v>
      </c>
      <c r="AM308" s="9">
        <v>0.12631129757161669</v>
      </c>
      <c r="AN308" s="8">
        <v>0.29583366369733149</v>
      </c>
      <c r="AO308" s="9">
        <v>0.15204311095618031</v>
      </c>
    </row>
    <row r="309" spans="1:41" ht="19.95" customHeight="1" x14ac:dyDescent="0.3">
      <c r="A309" s="16" t="s">
        <v>145</v>
      </c>
      <c r="B309" s="7">
        <v>9.7704116478110947E-2</v>
      </c>
      <c r="C309" s="9">
        <v>0.10082161168879759</v>
      </c>
      <c r="D309" s="9">
        <v>9.5950448929013138E-2</v>
      </c>
      <c r="E309" s="9">
        <v>0.1036222305484915</v>
      </c>
      <c r="F309" s="9">
        <v>7.2407615458225993E-2</v>
      </c>
      <c r="G309" s="9">
        <v>0.1031158752486314</v>
      </c>
      <c r="H309" s="13">
        <v>0.13281168057394421</v>
      </c>
      <c r="I309" s="11">
        <v>8.9615039625455001E-2</v>
      </c>
      <c r="J309" s="11">
        <v>8.2692385134562771E-2</v>
      </c>
      <c r="K309" s="9">
        <v>9.6793616185887971E-2</v>
      </c>
      <c r="L309" s="9">
        <v>0.10055016563921761</v>
      </c>
      <c r="M309" s="11">
        <v>0.1031747369268632</v>
      </c>
      <c r="N309" s="11">
        <v>8.1469002404203378E-2</v>
      </c>
      <c r="O309" s="9">
        <v>8.4355399107630166E-2</v>
      </c>
      <c r="P309" s="9">
        <v>0.1152057568313359</v>
      </c>
      <c r="Q309" s="11">
        <v>9.1192209606932542E-2</v>
      </c>
      <c r="R309" s="11">
        <v>9.8042573313410569E-2</v>
      </c>
      <c r="S309" s="9">
        <v>8.3710567887756077E-2</v>
      </c>
      <c r="T309" s="9">
        <v>0.1064589989424579</v>
      </c>
      <c r="U309" s="9">
        <v>8.5741833242891238E-2</v>
      </c>
      <c r="V309" s="9">
        <v>5.9763311999361482E-2</v>
      </c>
      <c r="W309" s="11">
        <v>8.9044963442733896E-2</v>
      </c>
      <c r="X309" s="11">
        <v>0.10760713500252921</v>
      </c>
      <c r="Y309" s="11">
        <v>9.8130812316362406E-2</v>
      </c>
      <c r="Z309" s="11">
        <v>7.7021842395065904E-2</v>
      </c>
      <c r="AA309" s="11">
        <v>0.14258664616505201</v>
      </c>
      <c r="AB309" s="11">
        <v>0.1042677530392204</v>
      </c>
      <c r="AC309" s="9">
        <v>0.1055647394783906</v>
      </c>
      <c r="AD309" s="9">
        <v>9.1156989105480146E-2</v>
      </c>
      <c r="AE309" s="9">
        <v>0.1070414935658477</v>
      </c>
      <c r="AF309" s="9">
        <v>6.4842564584931289E-2</v>
      </c>
      <c r="AG309" s="11">
        <v>7.6142194350832637E-2</v>
      </c>
      <c r="AH309" s="11">
        <v>0.1120114779571942</v>
      </c>
      <c r="AI309" s="11">
        <v>0.1078535062178094</v>
      </c>
      <c r="AJ309" s="11">
        <v>8.2115700412425802E-2</v>
      </c>
      <c r="AK309" s="9">
        <v>9.8879619284066939E-2</v>
      </c>
      <c r="AL309" s="9">
        <v>7.1969464692225732E-2</v>
      </c>
      <c r="AM309" s="9">
        <v>0.1036308007097</v>
      </c>
      <c r="AN309" s="8">
        <v>0.27523278826398578</v>
      </c>
      <c r="AO309" s="9">
        <v>9.3568627269570701E-2</v>
      </c>
    </row>
    <row r="310" spans="1:41" ht="19.95" customHeight="1" x14ac:dyDescent="0.3">
      <c r="A310" s="17" t="s">
        <v>146</v>
      </c>
      <c r="B310" s="7">
        <v>2.7075878951421349E-2</v>
      </c>
      <c r="C310" s="9">
        <v>2.3489254133451092E-2</v>
      </c>
      <c r="D310" s="9">
        <v>2.8080092423525431E-2</v>
      </c>
      <c r="E310" s="9">
        <v>1.8825635970886691E-2</v>
      </c>
      <c r="F310" s="9">
        <v>1.8530615628671129E-2</v>
      </c>
      <c r="G310" s="8">
        <v>7.8057375127805681E-2</v>
      </c>
      <c r="H310" s="11">
        <v>2.8772755306800929E-2</v>
      </c>
      <c r="I310" s="11">
        <v>2.8465825974718181E-2</v>
      </c>
      <c r="J310" s="11">
        <v>2.4998654954480271E-2</v>
      </c>
      <c r="K310" s="9">
        <v>3.0319036038180491E-2</v>
      </c>
      <c r="L310" s="9">
        <v>1.9996001890701089E-2</v>
      </c>
      <c r="M310" s="11">
        <v>2.5145752002761469E-2</v>
      </c>
      <c r="N310" s="11">
        <v>3.2803900385583069E-2</v>
      </c>
      <c r="O310" s="9">
        <v>2.2154176360814879E-2</v>
      </c>
      <c r="P310" s="9">
        <v>3.3540263210044913E-2</v>
      </c>
      <c r="Q310" s="11">
        <v>1.8758829232395711E-2</v>
      </c>
      <c r="R310" s="11">
        <v>4.1777895584066943E-2</v>
      </c>
      <c r="S310" s="9">
        <v>1.853891707316974E-2</v>
      </c>
      <c r="T310" s="9">
        <v>3.7086046873353942E-2</v>
      </c>
      <c r="U310" s="9">
        <v>1.1823369888079671E-2</v>
      </c>
      <c r="V310" s="9">
        <v>1.499061432497955E-2</v>
      </c>
      <c r="W310" s="11">
        <v>1.945327444562827E-2</v>
      </c>
      <c r="X310" s="11">
        <v>2.4607051258857562E-2</v>
      </c>
      <c r="Y310" s="11">
        <v>3.7384471854089919E-2</v>
      </c>
      <c r="Z310" s="11">
        <v>3.4949679517557238E-2</v>
      </c>
      <c r="AA310" s="11">
        <v>1.6402802944999979E-2</v>
      </c>
      <c r="AB310" s="11">
        <v>2.3401536926310779E-2</v>
      </c>
      <c r="AC310" s="8">
        <v>5.1811553489946247E-2</v>
      </c>
      <c r="AD310" s="9">
        <v>1.425915111810174E-2</v>
      </c>
      <c r="AE310" s="9">
        <v>1.1734874377363621E-2</v>
      </c>
      <c r="AF310" s="9">
        <v>3.0603119536355122E-2</v>
      </c>
      <c r="AG310" s="11">
        <v>3.5841306021848603E-2</v>
      </c>
      <c r="AH310" s="11">
        <v>2.5377850458178121E-2</v>
      </c>
      <c r="AI310" s="11">
        <v>2.4789158594892381E-2</v>
      </c>
      <c r="AJ310" s="11">
        <v>2.1383982405259471E-2</v>
      </c>
      <c r="AK310" s="9">
        <v>2.636265255826337E-2</v>
      </c>
      <c r="AL310" s="9">
        <v>2.2264420799412581E-2</v>
      </c>
      <c r="AM310" s="9">
        <v>2.268049686191672E-2</v>
      </c>
      <c r="AN310" s="9">
        <v>2.060087543334569E-2</v>
      </c>
      <c r="AO310" s="9">
        <v>5.8474483686609589E-2</v>
      </c>
    </row>
    <row r="313" spans="1:41" x14ac:dyDescent="0.3">
      <c r="A313" s="1" t="s">
        <v>24</v>
      </c>
    </row>
    <row r="314" spans="1:41" ht="46.8" customHeight="1" x14ac:dyDescent="0.3">
      <c r="A314" s="19" t="s">
        <v>242</v>
      </c>
      <c r="B314" s="33"/>
      <c r="C314" s="33" t="s">
        <v>148</v>
      </c>
      <c r="D314" s="18"/>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c r="AH314" s="18"/>
      <c r="AI314" s="18"/>
      <c r="AJ314" s="18"/>
      <c r="AK314" s="18"/>
      <c r="AL314" s="18"/>
      <c r="AM314" s="18"/>
      <c r="AN314" s="18"/>
      <c r="AO314" s="18"/>
    </row>
    <row r="315" spans="1:41" ht="22.05" customHeight="1" x14ac:dyDescent="0.3">
      <c r="A315" s="2"/>
      <c r="B315" s="2"/>
      <c r="C315" s="51" t="s">
        <v>1</v>
      </c>
      <c r="D315" s="52"/>
      <c r="E315" s="52"/>
      <c r="F315" s="52"/>
      <c r="G315" s="53"/>
      <c r="H315" s="51" t="s">
        <v>2</v>
      </c>
      <c r="I315" s="52"/>
      <c r="J315" s="53"/>
      <c r="K315" s="51" t="s">
        <v>26</v>
      </c>
      <c r="L315" s="53"/>
      <c r="M315" s="51" t="s">
        <v>27</v>
      </c>
      <c r="N315" s="53"/>
      <c r="O315" s="51" t="s">
        <v>28</v>
      </c>
      <c r="P315" s="53"/>
      <c r="Q315" s="51" t="s">
        <v>29</v>
      </c>
      <c r="R315" s="53"/>
      <c r="S315" s="51" t="s">
        <v>30</v>
      </c>
      <c r="T315" s="52"/>
      <c r="U315" s="52"/>
      <c r="V315" s="53"/>
      <c r="W315" s="51" t="s">
        <v>31</v>
      </c>
      <c r="X315" s="52"/>
      <c r="Y315" s="52"/>
      <c r="Z315" s="52"/>
      <c r="AA315" s="52"/>
      <c r="AB315" s="53"/>
      <c r="AC315" s="51" t="s">
        <v>32</v>
      </c>
      <c r="AD315" s="52"/>
      <c r="AE315" s="52"/>
      <c r="AF315" s="53"/>
      <c r="AG315" s="51" t="s">
        <v>33</v>
      </c>
      <c r="AH315" s="52"/>
      <c r="AI315" s="52"/>
      <c r="AJ315" s="53"/>
      <c r="AK315" s="51" t="s">
        <v>34</v>
      </c>
      <c r="AL315" s="52"/>
      <c r="AM315" s="52"/>
      <c r="AN315" s="52"/>
      <c r="AO315" s="53"/>
    </row>
    <row r="316" spans="1:41" ht="58.05" customHeight="1" x14ac:dyDescent="0.3">
      <c r="A316" s="3" t="s">
        <v>35</v>
      </c>
      <c r="B316" s="3" t="s">
        <v>0</v>
      </c>
      <c r="C316" s="3" t="s">
        <v>3</v>
      </c>
      <c r="D316" s="3" t="s">
        <v>4</v>
      </c>
      <c r="E316" s="3" t="s">
        <v>5</v>
      </c>
      <c r="F316" s="3" t="s">
        <v>6</v>
      </c>
      <c r="G316" s="3" t="s">
        <v>7</v>
      </c>
      <c r="H316" s="3" t="s">
        <v>8</v>
      </c>
      <c r="I316" s="3" t="s">
        <v>9</v>
      </c>
      <c r="J316" s="3" t="s">
        <v>10</v>
      </c>
      <c r="K316" s="3" t="s">
        <v>36</v>
      </c>
      <c r="L316" s="3" t="s">
        <v>37</v>
      </c>
      <c r="M316" s="3" t="s">
        <v>38</v>
      </c>
      <c r="N316" s="3" t="s">
        <v>39</v>
      </c>
      <c r="O316" s="3" t="s">
        <v>40</v>
      </c>
      <c r="P316" s="3" t="s">
        <v>41</v>
      </c>
      <c r="Q316" s="3" t="s">
        <v>42</v>
      </c>
      <c r="R316" s="3" t="s">
        <v>43</v>
      </c>
      <c r="S316" s="3" t="s">
        <v>44</v>
      </c>
      <c r="T316" s="3" t="s">
        <v>45</v>
      </c>
      <c r="U316" s="3" t="s">
        <v>46</v>
      </c>
      <c r="V316" s="3" t="s">
        <v>47</v>
      </c>
      <c r="W316" s="3" t="s">
        <v>48</v>
      </c>
      <c r="X316" s="3" t="s">
        <v>49</v>
      </c>
      <c r="Y316" s="3" t="s">
        <v>50</v>
      </c>
      <c r="Z316" s="3" t="s">
        <v>51</v>
      </c>
      <c r="AA316" s="3" t="s">
        <v>52</v>
      </c>
      <c r="AB316" s="3" t="s">
        <v>53</v>
      </c>
      <c r="AC316" s="3" t="s">
        <v>54</v>
      </c>
      <c r="AD316" s="3" t="s">
        <v>55</v>
      </c>
      <c r="AE316" s="3" t="s">
        <v>56</v>
      </c>
      <c r="AF316" s="3" t="s">
        <v>57</v>
      </c>
      <c r="AG316" s="3" t="s">
        <v>58</v>
      </c>
      <c r="AH316" s="3" t="s">
        <v>59</v>
      </c>
      <c r="AI316" s="3" t="s">
        <v>60</v>
      </c>
      <c r="AJ316" s="3" t="s">
        <v>61</v>
      </c>
      <c r="AK316" s="3" t="s">
        <v>62</v>
      </c>
      <c r="AL316" s="3" t="s">
        <v>63</v>
      </c>
      <c r="AM316" s="3" t="s">
        <v>64</v>
      </c>
      <c r="AN316" s="3" t="s">
        <v>65</v>
      </c>
      <c r="AO316" s="3" t="s">
        <v>47</v>
      </c>
    </row>
    <row r="317" spans="1:41" ht="19.95" customHeight="1" x14ac:dyDescent="0.3">
      <c r="A317" s="14" t="s">
        <v>11</v>
      </c>
      <c r="B317" s="4">
        <v>1273.1892472505569</v>
      </c>
      <c r="C317" s="5">
        <v>281.38783437013632</v>
      </c>
      <c r="D317" s="5">
        <v>156.87679451704031</v>
      </c>
      <c r="E317" s="5">
        <v>242.28814059495929</v>
      </c>
      <c r="F317" s="5">
        <v>378.67462205886841</v>
      </c>
      <c r="G317" s="5">
        <v>114.2111023068428</v>
      </c>
      <c r="H317" s="6">
        <v>324.82507395744318</v>
      </c>
      <c r="I317" s="6">
        <v>409.20301383733749</v>
      </c>
      <c r="J317" s="6">
        <v>539.16115945577621</v>
      </c>
      <c r="K317" s="5">
        <v>879.36333149671555</v>
      </c>
      <c r="L317" s="5">
        <v>390.64156150817871</v>
      </c>
      <c r="M317" s="6">
        <v>952.30007743835449</v>
      </c>
      <c r="N317" s="6">
        <v>320.88916981220251</v>
      </c>
      <c r="O317" s="5">
        <v>728.15105319023132</v>
      </c>
      <c r="P317" s="5">
        <v>522.36707824468613</v>
      </c>
      <c r="Q317" s="6">
        <v>705.62111341953278</v>
      </c>
      <c r="R317" s="6">
        <v>450.65541845560068</v>
      </c>
      <c r="S317" s="5">
        <v>426.85257858037949</v>
      </c>
      <c r="T317" s="5">
        <v>569.70414876937866</v>
      </c>
      <c r="U317" s="5">
        <v>150.11412614583969</v>
      </c>
      <c r="V317" s="5">
        <v>54.718145608901978</v>
      </c>
      <c r="W317" s="6">
        <v>129.82944804430011</v>
      </c>
      <c r="X317" s="6">
        <v>531.60044091939926</v>
      </c>
      <c r="Y317" s="6">
        <v>380.52686953544622</v>
      </c>
      <c r="Z317" s="6">
        <v>206.95975202322009</v>
      </c>
      <c r="AA317" s="6">
        <v>98.745973408222198</v>
      </c>
      <c r="AB317" s="6">
        <v>485.48699074983602</v>
      </c>
      <c r="AC317" s="5">
        <v>356.23625761270517</v>
      </c>
      <c r="AD317" s="5">
        <v>306.94997888803482</v>
      </c>
      <c r="AE317" s="5">
        <v>265.90273243188858</v>
      </c>
      <c r="AF317" s="5">
        <v>223.8214519023895</v>
      </c>
      <c r="AG317" s="6">
        <v>302.080735206604</v>
      </c>
      <c r="AH317" s="6">
        <v>389.73951476812363</v>
      </c>
      <c r="AI317" s="6">
        <v>388.53036117553711</v>
      </c>
      <c r="AJ317" s="6">
        <v>192.83863610029221</v>
      </c>
      <c r="AK317" s="5">
        <v>796.14545285701752</v>
      </c>
      <c r="AL317" s="5">
        <v>309.1242533326149</v>
      </c>
      <c r="AM317" s="5">
        <v>47.752918004989617</v>
      </c>
      <c r="AN317" s="5">
        <v>39.816687405109413</v>
      </c>
      <c r="AO317" s="5">
        <v>80.3499356508255</v>
      </c>
    </row>
    <row r="318" spans="1:41" ht="19.95" customHeight="1" x14ac:dyDescent="0.3">
      <c r="A318" s="15" t="s">
        <v>12</v>
      </c>
      <c r="B318" s="4">
        <v>1298</v>
      </c>
      <c r="C318" s="5">
        <v>313</v>
      </c>
      <c r="D318" s="5">
        <v>160</v>
      </c>
      <c r="E318" s="5">
        <v>254</v>
      </c>
      <c r="F318" s="5">
        <v>363</v>
      </c>
      <c r="G318" s="5">
        <v>116</v>
      </c>
      <c r="H318" s="6">
        <v>239</v>
      </c>
      <c r="I318" s="6">
        <v>449</v>
      </c>
      <c r="J318" s="6">
        <v>610</v>
      </c>
      <c r="K318" s="5">
        <v>905</v>
      </c>
      <c r="L318" s="5">
        <v>390</v>
      </c>
      <c r="M318" s="6">
        <v>954</v>
      </c>
      <c r="N318" s="6">
        <v>344</v>
      </c>
      <c r="O318" s="5">
        <v>740</v>
      </c>
      <c r="P318" s="5">
        <v>537</v>
      </c>
      <c r="Q318" s="6">
        <v>763</v>
      </c>
      <c r="R318" s="6">
        <v>432</v>
      </c>
      <c r="S318" s="5">
        <v>443</v>
      </c>
      <c r="T318" s="5">
        <v>575</v>
      </c>
      <c r="U318" s="5">
        <v>158</v>
      </c>
      <c r="V318" s="5">
        <v>57</v>
      </c>
      <c r="W318" s="6">
        <v>132</v>
      </c>
      <c r="X318" s="6">
        <v>558</v>
      </c>
      <c r="Y318" s="6">
        <v>394</v>
      </c>
      <c r="Z318" s="6">
        <v>198</v>
      </c>
      <c r="AA318" s="6">
        <v>101</v>
      </c>
      <c r="AB318" s="6">
        <v>492</v>
      </c>
      <c r="AC318" s="5">
        <v>343</v>
      </c>
      <c r="AD318" s="5">
        <v>319</v>
      </c>
      <c r="AE318" s="5">
        <v>280</v>
      </c>
      <c r="AF318" s="5">
        <v>234</v>
      </c>
      <c r="AG318" s="6">
        <v>186</v>
      </c>
      <c r="AH318" s="6">
        <v>460</v>
      </c>
      <c r="AI318" s="6">
        <v>448</v>
      </c>
      <c r="AJ318" s="6">
        <v>204</v>
      </c>
      <c r="AK318" s="5">
        <v>807</v>
      </c>
      <c r="AL318" s="5">
        <v>348</v>
      </c>
      <c r="AM318" s="5">
        <v>33</v>
      </c>
      <c r="AN318" s="5">
        <v>37</v>
      </c>
      <c r="AO318" s="5">
        <v>73</v>
      </c>
    </row>
    <row r="319" spans="1:41" ht="19.95" customHeight="1" x14ac:dyDescent="0.3">
      <c r="A319" s="16" t="s">
        <v>264</v>
      </c>
      <c r="B319" s="7">
        <v>0.59164237154913024</v>
      </c>
      <c r="C319" s="9">
        <v>0.61032710490913833</v>
      </c>
      <c r="D319" s="8">
        <v>0.69948457460210145</v>
      </c>
      <c r="E319" s="10">
        <v>0.53040317158539718</v>
      </c>
      <c r="F319" s="9">
        <v>0.61043543283416823</v>
      </c>
      <c r="G319" s="9">
        <v>0.56302145220497857</v>
      </c>
      <c r="H319" s="12">
        <v>0.54022726386283382</v>
      </c>
      <c r="I319" s="12">
        <v>0.5376144069865314</v>
      </c>
      <c r="J319" s="13">
        <v>0.66362330230908551</v>
      </c>
      <c r="K319" s="9">
        <v>0.57608163833766801</v>
      </c>
      <c r="L319" s="9">
        <v>0.62680437403012845</v>
      </c>
      <c r="M319" s="11">
        <v>0.57811339825069885</v>
      </c>
      <c r="N319" s="11">
        <v>0.63179219127441932</v>
      </c>
      <c r="O319" s="8">
        <v>0.61981884004200105</v>
      </c>
      <c r="P319" s="10">
        <v>0.55178093635746062</v>
      </c>
      <c r="Q319" s="11">
        <v>0.6181176291177819</v>
      </c>
      <c r="R319" s="11">
        <v>0.58742253222143748</v>
      </c>
      <c r="S319" s="9">
        <v>0.60169812801231459</v>
      </c>
      <c r="T319" s="9">
        <v>0.57852344322851579</v>
      </c>
      <c r="U319" s="9">
        <v>0.65177689012079432</v>
      </c>
      <c r="V319" s="9">
        <v>0.63083684049348443</v>
      </c>
      <c r="W319" s="11">
        <v>0.57071828194426466</v>
      </c>
      <c r="X319" s="11">
        <v>0.57984525831467393</v>
      </c>
      <c r="Y319" s="11">
        <v>0.56714012000978387</v>
      </c>
      <c r="Z319" s="11">
        <v>0.5980549114858833</v>
      </c>
      <c r="AA319" s="11">
        <v>0.61300793343009397</v>
      </c>
      <c r="AB319" s="11">
        <v>0.59455826583195204</v>
      </c>
      <c r="AC319" s="9">
        <v>0.59505084009783593</v>
      </c>
      <c r="AD319" s="9">
        <v>0.58383055936297601</v>
      </c>
      <c r="AE319" s="9">
        <v>0.61927860140459468</v>
      </c>
      <c r="AF319" s="9">
        <v>0.56075029525891473</v>
      </c>
      <c r="AG319" s="13">
        <v>0.66262475047363878</v>
      </c>
      <c r="AH319" s="11">
        <v>0.59624228143607205</v>
      </c>
      <c r="AI319" s="12">
        <v>0.53381453022070902</v>
      </c>
      <c r="AJ319" s="11">
        <v>0.58766337751698583</v>
      </c>
      <c r="AK319" s="10">
        <v>0.57594671985276558</v>
      </c>
      <c r="AL319" s="8">
        <v>0.66247659453472241</v>
      </c>
      <c r="AM319" s="9">
        <v>0.56072842635304454</v>
      </c>
      <c r="AN319" s="10">
        <v>0.33516110120374648</v>
      </c>
      <c r="AO319" s="9">
        <v>0.62011670790181361</v>
      </c>
    </row>
    <row r="320" spans="1:41" ht="19.95" customHeight="1" x14ac:dyDescent="0.3">
      <c r="A320" s="17" t="s">
        <v>142</v>
      </c>
      <c r="B320" s="7">
        <v>0.15376531205379981</v>
      </c>
      <c r="C320" s="9">
        <v>0.15438833057328991</v>
      </c>
      <c r="D320" s="8">
        <v>0.26017592566266229</v>
      </c>
      <c r="E320" s="9">
        <v>0.12630277490430281</v>
      </c>
      <c r="F320" s="9">
        <v>0.1343537607704752</v>
      </c>
      <c r="G320" s="9">
        <v>0.21604577842623299</v>
      </c>
      <c r="H320" s="11">
        <v>0.1510843328457015</v>
      </c>
      <c r="I320" s="12">
        <v>0.12039435244900649</v>
      </c>
      <c r="J320" s="13">
        <v>0.18070780644478521</v>
      </c>
      <c r="K320" s="9">
        <v>0.16090484363856281</v>
      </c>
      <c r="L320" s="9">
        <v>0.13894712672533521</v>
      </c>
      <c r="M320" s="11">
        <v>0.15157218817622881</v>
      </c>
      <c r="N320" s="11">
        <v>0.1602738272513213</v>
      </c>
      <c r="O320" s="9">
        <v>0.1573356645265698</v>
      </c>
      <c r="P320" s="9">
        <v>0.1418088361735288</v>
      </c>
      <c r="Q320" s="11">
        <v>0.16927370198632569</v>
      </c>
      <c r="R320" s="11">
        <v>0.1432107731298895</v>
      </c>
      <c r="S320" s="9">
        <v>0.1497742434270386</v>
      </c>
      <c r="T320" s="9">
        <v>0.14495857343095839</v>
      </c>
      <c r="U320" s="9">
        <v>0.20041066999529089</v>
      </c>
      <c r="V320" s="9">
        <v>0.17073491449103681</v>
      </c>
      <c r="W320" s="11">
        <v>0.15025296021749321</v>
      </c>
      <c r="X320" s="11">
        <v>0.1341492672766002</v>
      </c>
      <c r="Y320" s="11">
        <v>0.13833036344804511</v>
      </c>
      <c r="Z320" s="11">
        <v>0.1543183437025106</v>
      </c>
      <c r="AA320" s="11">
        <v>0.19725779928776641</v>
      </c>
      <c r="AB320" s="11">
        <v>0.15751331826063311</v>
      </c>
      <c r="AC320" s="8">
        <v>0.19270139962614569</v>
      </c>
      <c r="AD320" s="9">
        <v>0.13784295298645291</v>
      </c>
      <c r="AE320" s="9">
        <v>0.1417579199973639</v>
      </c>
      <c r="AF320" s="9">
        <v>0.1382301625346177</v>
      </c>
      <c r="AG320" s="11">
        <v>0.16873036802441599</v>
      </c>
      <c r="AH320" s="11">
        <v>0.1713523130832002</v>
      </c>
      <c r="AI320" s="12">
        <v>0.1189980797224743</v>
      </c>
      <c r="AJ320" s="11">
        <v>0.16482700083393401</v>
      </c>
      <c r="AK320" s="9">
        <v>0.149685366721137</v>
      </c>
      <c r="AL320" s="8">
        <v>0.19328424765169411</v>
      </c>
      <c r="AM320" s="9">
        <v>4.6126567665511237E-2</v>
      </c>
      <c r="AN320" s="9">
        <v>4.6106443126760828E-2</v>
      </c>
      <c r="AO320" s="9">
        <v>0.15947349497865809</v>
      </c>
    </row>
    <row r="321" spans="1:41" ht="19.95" customHeight="1" x14ac:dyDescent="0.3">
      <c r="A321" s="16" t="s">
        <v>143</v>
      </c>
      <c r="B321" s="7">
        <v>0.4378770594953304</v>
      </c>
      <c r="C321" s="9">
        <v>0.45593877433584851</v>
      </c>
      <c r="D321" s="9">
        <v>0.43930864893943911</v>
      </c>
      <c r="E321" s="10">
        <v>0.40410039668109432</v>
      </c>
      <c r="F321" s="9">
        <v>0.47608167206369301</v>
      </c>
      <c r="G321" s="9">
        <v>0.34697567377874561</v>
      </c>
      <c r="H321" s="12">
        <v>0.38914293101713238</v>
      </c>
      <c r="I321" s="11">
        <v>0.41722005453752492</v>
      </c>
      <c r="J321" s="13">
        <v>0.48291549586430038</v>
      </c>
      <c r="K321" s="10">
        <v>0.41517679469910518</v>
      </c>
      <c r="L321" s="8">
        <v>0.48785724730479318</v>
      </c>
      <c r="M321" s="11">
        <v>0.42654121007446999</v>
      </c>
      <c r="N321" s="11">
        <v>0.47151836402309799</v>
      </c>
      <c r="O321" s="8">
        <v>0.46248317551543128</v>
      </c>
      <c r="P321" s="10">
        <v>0.40997210018393182</v>
      </c>
      <c r="Q321" s="11">
        <v>0.44884392713145621</v>
      </c>
      <c r="R321" s="11">
        <v>0.44421175909154798</v>
      </c>
      <c r="S321" s="9">
        <v>0.45192388458527588</v>
      </c>
      <c r="T321" s="9">
        <v>0.43356486979755732</v>
      </c>
      <c r="U321" s="9">
        <v>0.45136622012550343</v>
      </c>
      <c r="V321" s="9">
        <v>0.46010192600244759</v>
      </c>
      <c r="W321" s="11">
        <v>0.42046532172677142</v>
      </c>
      <c r="X321" s="11">
        <v>0.44569599103807372</v>
      </c>
      <c r="Y321" s="11">
        <v>0.42880975656173881</v>
      </c>
      <c r="Z321" s="11">
        <v>0.44373656778337273</v>
      </c>
      <c r="AA321" s="11">
        <v>0.41575013414232759</v>
      </c>
      <c r="AB321" s="11">
        <v>0.43704494757131879</v>
      </c>
      <c r="AC321" s="9">
        <v>0.4023494404716903</v>
      </c>
      <c r="AD321" s="9">
        <v>0.44598760637652318</v>
      </c>
      <c r="AE321" s="8">
        <v>0.4775206814072307</v>
      </c>
      <c r="AF321" s="9">
        <v>0.42252013272429711</v>
      </c>
      <c r="AG321" s="11">
        <v>0.49389438244922268</v>
      </c>
      <c r="AH321" s="11">
        <v>0.42488996835287179</v>
      </c>
      <c r="AI321" s="11">
        <v>0.41481645049823468</v>
      </c>
      <c r="AJ321" s="11">
        <v>0.4228363766830518</v>
      </c>
      <c r="AK321" s="9">
        <v>0.42626135313162861</v>
      </c>
      <c r="AL321" s="8">
        <v>0.46919234688302819</v>
      </c>
      <c r="AM321" s="9">
        <v>0.51460185868753328</v>
      </c>
      <c r="AN321" s="9">
        <v>0.28905465807698572</v>
      </c>
      <c r="AO321" s="9">
        <v>0.46064321292315552</v>
      </c>
    </row>
    <row r="322" spans="1:41" ht="19.95" customHeight="1" x14ac:dyDescent="0.3">
      <c r="A322" s="17" t="s">
        <v>144</v>
      </c>
      <c r="B322" s="7">
        <v>0.28115566101619871</v>
      </c>
      <c r="C322" s="10">
        <v>0.21860164085671249</v>
      </c>
      <c r="D322" s="10">
        <v>0.1908883725214835</v>
      </c>
      <c r="E322" s="9">
        <v>0.286154891558347</v>
      </c>
      <c r="F322" s="8">
        <v>0.32525189449351799</v>
      </c>
      <c r="G322" s="9">
        <v>0.26278126930639728</v>
      </c>
      <c r="H322" s="11">
        <v>0.31500508200104682</v>
      </c>
      <c r="I322" s="13">
        <v>0.30789799580524507</v>
      </c>
      <c r="J322" s="12">
        <v>0.24046618574003259</v>
      </c>
      <c r="K322" s="9">
        <v>0.29187220377281342</v>
      </c>
      <c r="L322" s="9">
        <v>0.25586139333750813</v>
      </c>
      <c r="M322" s="11">
        <v>0.29258374041443469</v>
      </c>
      <c r="N322" s="11">
        <v>0.2472406463640025</v>
      </c>
      <c r="O322" s="9">
        <v>0.26962013998046469</v>
      </c>
      <c r="P322" s="9">
        <v>0.29687994772230919</v>
      </c>
      <c r="Q322" s="11">
        <v>0.26639150600285871</v>
      </c>
      <c r="R322" s="11">
        <v>0.28336508169112101</v>
      </c>
      <c r="S322" s="9">
        <v>0.29693679815412788</v>
      </c>
      <c r="T322" s="9">
        <v>0.28061603909490512</v>
      </c>
      <c r="U322" s="9">
        <v>0.22670445985131979</v>
      </c>
      <c r="V322" s="9">
        <v>0.2117655935490286</v>
      </c>
      <c r="W322" s="11">
        <v>0.33794288469140282</v>
      </c>
      <c r="X322" s="12">
        <v>0.2368991622494854</v>
      </c>
      <c r="Y322" s="12">
        <v>0.23969819057230299</v>
      </c>
      <c r="Z322" s="11">
        <v>0.25539856879267098</v>
      </c>
      <c r="AA322" s="11">
        <v>0.20825082403763509</v>
      </c>
      <c r="AB322" s="13">
        <v>0.31829441264289648</v>
      </c>
      <c r="AC322" s="9">
        <v>0.28969237665287972</v>
      </c>
      <c r="AD322" s="9">
        <v>0.28127675601496349</v>
      </c>
      <c r="AE322" s="9">
        <v>0.24657796321059219</v>
      </c>
      <c r="AF322" s="9">
        <v>0.27726417112434809</v>
      </c>
      <c r="AG322" s="11">
        <v>0.255902892008116</v>
      </c>
      <c r="AH322" s="11">
        <v>0.27116979312282219</v>
      </c>
      <c r="AI322" s="11">
        <v>0.3116949512956208</v>
      </c>
      <c r="AJ322" s="11">
        <v>0.27936567144760588</v>
      </c>
      <c r="AK322" s="9">
        <v>0.28263636810746068</v>
      </c>
      <c r="AL322" s="10">
        <v>0.24191963485166809</v>
      </c>
      <c r="AM322" s="9">
        <v>0.34270501078547227</v>
      </c>
      <c r="AN322" s="8">
        <v>0.52362186903906305</v>
      </c>
      <c r="AO322" s="9">
        <v>0.2607024624354945</v>
      </c>
    </row>
    <row r="323" spans="1:41" ht="19.95" customHeight="1" x14ac:dyDescent="0.3">
      <c r="A323" s="16" t="s">
        <v>265</v>
      </c>
      <c r="B323" s="7">
        <v>0.1272019674346711</v>
      </c>
      <c r="C323" s="9">
        <v>0.17107125423414921</v>
      </c>
      <c r="D323" s="9">
        <v>0.1096270528764151</v>
      </c>
      <c r="E323" s="8">
        <v>0.1834419368562559</v>
      </c>
      <c r="F323" s="10">
        <v>6.4312672672313734E-2</v>
      </c>
      <c r="G323" s="9">
        <v>0.17419727848862421</v>
      </c>
      <c r="H323" s="11">
        <v>0.14476765413611931</v>
      </c>
      <c r="I323" s="11">
        <v>0.15448759720822361</v>
      </c>
      <c r="J323" s="12">
        <v>9.5910511950881849E-2</v>
      </c>
      <c r="K323" s="9">
        <v>0.1320461578895186</v>
      </c>
      <c r="L323" s="9">
        <v>0.11733423263236351</v>
      </c>
      <c r="M323" s="11">
        <v>0.1293028613348664</v>
      </c>
      <c r="N323" s="11">
        <v>0.1209671623615782</v>
      </c>
      <c r="O323" s="10">
        <v>0.1105610199775342</v>
      </c>
      <c r="P323" s="8">
        <v>0.15133911592023019</v>
      </c>
      <c r="Q323" s="11">
        <v>0.1154908648793594</v>
      </c>
      <c r="R323" s="11">
        <v>0.12921238608744159</v>
      </c>
      <c r="S323" s="9">
        <v>0.1013650738335576</v>
      </c>
      <c r="T323" s="9">
        <v>0.1408605176765792</v>
      </c>
      <c r="U323" s="9">
        <v>0.12151865002788589</v>
      </c>
      <c r="V323" s="9">
        <v>0.15739756595748691</v>
      </c>
      <c r="W323" s="11">
        <v>9.1338833364332572E-2</v>
      </c>
      <c r="X323" s="13">
        <v>0.1832555794358407</v>
      </c>
      <c r="Y323" s="13">
        <v>0.1931616894179132</v>
      </c>
      <c r="Z323" s="11">
        <v>0.14654651972144561</v>
      </c>
      <c r="AA323" s="11">
        <v>0.17874124253227089</v>
      </c>
      <c r="AB323" s="12">
        <v>8.7147321525151492E-2</v>
      </c>
      <c r="AC323" s="9">
        <v>0.1152567832492844</v>
      </c>
      <c r="AD323" s="9">
        <v>0.13489268462206039</v>
      </c>
      <c r="AE323" s="9">
        <v>0.13414343538481319</v>
      </c>
      <c r="AF323" s="9">
        <v>0.16198553361673709</v>
      </c>
      <c r="AG323" s="12">
        <v>8.1472357518245303E-2</v>
      </c>
      <c r="AH323" s="11">
        <v>0.13258792544110579</v>
      </c>
      <c r="AI323" s="11">
        <v>0.15449051848367021</v>
      </c>
      <c r="AJ323" s="11">
        <v>0.13297095103540821</v>
      </c>
      <c r="AK323" s="9">
        <v>0.14141691203977369</v>
      </c>
      <c r="AL323" s="10">
        <v>9.5603770613609515E-2</v>
      </c>
      <c r="AM323" s="9">
        <v>9.6566562861483199E-2</v>
      </c>
      <c r="AN323" s="9">
        <v>0.1412170297571905</v>
      </c>
      <c r="AO323" s="9">
        <v>0.1191808296626919</v>
      </c>
    </row>
    <row r="324" spans="1:41" ht="19.95" customHeight="1" x14ac:dyDescent="0.3">
      <c r="A324" s="17" t="s">
        <v>145</v>
      </c>
      <c r="B324" s="7">
        <v>9.9278869652277141E-2</v>
      </c>
      <c r="C324" s="9">
        <v>0.1425006337826818</v>
      </c>
      <c r="D324" s="9">
        <v>7.8408102349840803E-2</v>
      </c>
      <c r="E324" s="8">
        <v>0.15919472347246061</v>
      </c>
      <c r="F324" s="10">
        <v>5.857472458627011E-2</v>
      </c>
      <c r="G324" s="9">
        <v>6.8553662027295723E-2</v>
      </c>
      <c r="H324" s="11">
        <v>0.11995501272726269</v>
      </c>
      <c r="I324" s="11">
        <v>0.1145337999414498</v>
      </c>
      <c r="J324" s="12">
        <v>7.5244324643925692E-2</v>
      </c>
      <c r="K324" s="9">
        <v>0.1019939951198157</v>
      </c>
      <c r="L324" s="9">
        <v>9.3976201194555797E-2</v>
      </c>
      <c r="M324" s="11">
        <v>0.1017020220660851</v>
      </c>
      <c r="N324" s="11">
        <v>9.2087700711721343E-2</v>
      </c>
      <c r="O324" s="10">
        <v>8.3515970874273177E-2</v>
      </c>
      <c r="P324" s="8">
        <v>0.1209801834399554</v>
      </c>
      <c r="Q324" s="11">
        <v>9.9717507407117295E-2</v>
      </c>
      <c r="R324" s="11">
        <v>9.0175700618023505E-2</v>
      </c>
      <c r="S324" s="9">
        <v>8.6867146572663048E-2</v>
      </c>
      <c r="T324" s="9">
        <v>0.10835192865436449</v>
      </c>
      <c r="U324" s="9">
        <v>0.1029224008415473</v>
      </c>
      <c r="V324" s="9">
        <v>7.6431340875845077E-2</v>
      </c>
      <c r="W324" s="11">
        <v>7.7401930955286372E-2</v>
      </c>
      <c r="X324" s="13">
        <v>0.14302105732032619</v>
      </c>
      <c r="Y324" s="13">
        <v>0.14644239067186271</v>
      </c>
      <c r="Z324" s="11">
        <v>0.115414173218666</v>
      </c>
      <c r="AA324" s="11">
        <v>0.14443813005150161</v>
      </c>
      <c r="AB324" s="12">
        <v>6.5636502819555909E-2</v>
      </c>
      <c r="AC324" s="9">
        <v>8.4277537319907295E-2</v>
      </c>
      <c r="AD324" s="9">
        <v>0.1183814374317203</v>
      </c>
      <c r="AE324" s="9">
        <v>0.1068934825644085</v>
      </c>
      <c r="AF324" s="9">
        <v>0.1226986467583665</v>
      </c>
      <c r="AG324" s="12">
        <v>4.6494682576189453E-2</v>
      </c>
      <c r="AH324" s="11">
        <v>0.106140565613024</v>
      </c>
      <c r="AI324" s="11">
        <v>0.1241011226601496</v>
      </c>
      <c r="AJ324" s="11">
        <v>0.11808533464290399</v>
      </c>
      <c r="AK324" s="9">
        <v>0.1047751436165891</v>
      </c>
      <c r="AL324" s="9">
        <v>8.5988648484373029E-2</v>
      </c>
      <c r="AM324" s="9">
        <v>9.6566562861483199E-2</v>
      </c>
      <c r="AN324" s="9">
        <v>0.1130977066896578</v>
      </c>
      <c r="AO324" s="9">
        <v>9.071379023497933E-2</v>
      </c>
    </row>
    <row r="325" spans="1:41" ht="19.95" customHeight="1" x14ac:dyDescent="0.3">
      <c r="A325" s="16" t="s">
        <v>146</v>
      </c>
      <c r="B325" s="7">
        <v>2.792309778239397E-2</v>
      </c>
      <c r="C325" s="9">
        <v>2.8570620451467351E-2</v>
      </c>
      <c r="D325" s="9">
        <v>3.1218950526574311E-2</v>
      </c>
      <c r="E325" s="9">
        <v>2.4247213383795239E-2</v>
      </c>
      <c r="F325" s="10">
        <v>5.7379480860436241E-3</v>
      </c>
      <c r="G325" s="8">
        <v>0.1056436164613284</v>
      </c>
      <c r="H325" s="11">
        <v>2.4812641408856601E-2</v>
      </c>
      <c r="I325" s="11">
        <v>3.995379726677372E-2</v>
      </c>
      <c r="J325" s="11">
        <v>2.0666187306956161E-2</v>
      </c>
      <c r="K325" s="9">
        <v>3.005216276970293E-2</v>
      </c>
      <c r="L325" s="9">
        <v>2.3358031437807739E-2</v>
      </c>
      <c r="M325" s="11">
        <v>2.760083926878128E-2</v>
      </c>
      <c r="N325" s="11">
        <v>2.887946164985682E-2</v>
      </c>
      <c r="O325" s="9">
        <v>2.7045049103261019E-2</v>
      </c>
      <c r="P325" s="9">
        <v>3.035893248027479E-2</v>
      </c>
      <c r="Q325" s="12">
        <v>1.5773357472242129E-2</v>
      </c>
      <c r="R325" s="13">
        <v>3.9036685469418082E-2</v>
      </c>
      <c r="S325" s="10">
        <v>1.449792726089452E-2</v>
      </c>
      <c r="T325" s="9">
        <v>3.2508589022214693E-2</v>
      </c>
      <c r="U325" s="9">
        <v>1.8596249186338659E-2</v>
      </c>
      <c r="V325" s="8">
        <v>8.0966225081641849E-2</v>
      </c>
      <c r="W325" s="11">
        <v>1.3936902409046209E-2</v>
      </c>
      <c r="X325" s="13">
        <v>4.0234522115514433E-2</v>
      </c>
      <c r="Y325" s="13">
        <v>4.6719298746050499E-2</v>
      </c>
      <c r="Z325" s="11">
        <v>3.113234650277966E-2</v>
      </c>
      <c r="AA325" s="11">
        <v>3.4303112480769359E-2</v>
      </c>
      <c r="AB325" s="11">
        <v>2.151081870559559E-2</v>
      </c>
      <c r="AC325" s="9">
        <v>3.0979245929377071E-2</v>
      </c>
      <c r="AD325" s="9">
        <v>1.6511247190340111E-2</v>
      </c>
      <c r="AE325" s="9">
        <v>2.7249952820404721E-2</v>
      </c>
      <c r="AF325" s="9">
        <v>3.9286886858370611E-2</v>
      </c>
      <c r="AG325" s="11">
        <v>3.4977674942055857E-2</v>
      </c>
      <c r="AH325" s="11">
        <v>2.644735982808177E-2</v>
      </c>
      <c r="AI325" s="11">
        <v>3.0389395823520581E-2</v>
      </c>
      <c r="AJ325" s="11">
        <v>1.488561639250424E-2</v>
      </c>
      <c r="AK325" s="8">
        <v>3.6641768423184638E-2</v>
      </c>
      <c r="AL325" s="10">
        <v>9.6151221292364829E-3</v>
      </c>
      <c r="AM325" s="9">
        <v>0</v>
      </c>
      <c r="AN325" s="9">
        <v>2.8119323067532662E-2</v>
      </c>
      <c r="AO325" s="9">
        <v>2.846703942771258E-2</v>
      </c>
    </row>
    <row r="328" spans="1:41" x14ac:dyDescent="0.3">
      <c r="A328" s="1" t="s">
        <v>24</v>
      </c>
    </row>
    <row r="329" spans="1:41" ht="40.049999999999997" customHeight="1" x14ac:dyDescent="0.3">
      <c r="A329" s="19" t="s">
        <v>243</v>
      </c>
      <c r="B329" s="33"/>
      <c r="C329" s="33" t="s">
        <v>149</v>
      </c>
      <c r="D329" s="18"/>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c r="AH329" s="18"/>
      <c r="AI329" s="18"/>
      <c r="AJ329" s="18"/>
      <c r="AK329" s="18"/>
      <c r="AL329" s="18"/>
      <c r="AM329" s="18"/>
      <c r="AN329" s="18"/>
      <c r="AO329" s="18"/>
    </row>
    <row r="330" spans="1:41" ht="22.05" customHeight="1" x14ac:dyDescent="0.3">
      <c r="A330" s="2"/>
      <c r="B330" s="2"/>
      <c r="C330" s="51" t="s">
        <v>1</v>
      </c>
      <c r="D330" s="52"/>
      <c r="E330" s="52"/>
      <c r="F330" s="52"/>
      <c r="G330" s="53"/>
      <c r="H330" s="51" t="s">
        <v>2</v>
      </c>
      <c r="I330" s="52"/>
      <c r="J330" s="53"/>
      <c r="K330" s="51" t="s">
        <v>26</v>
      </c>
      <c r="L330" s="53"/>
      <c r="M330" s="51" t="s">
        <v>27</v>
      </c>
      <c r="N330" s="53"/>
      <c r="O330" s="51" t="s">
        <v>28</v>
      </c>
      <c r="P330" s="53"/>
      <c r="Q330" s="51" t="s">
        <v>29</v>
      </c>
      <c r="R330" s="53"/>
      <c r="S330" s="51" t="s">
        <v>30</v>
      </c>
      <c r="T330" s="52"/>
      <c r="U330" s="52"/>
      <c r="V330" s="53"/>
      <c r="W330" s="51" t="s">
        <v>31</v>
      </c>
      <c r="X330" s="52"/>
      <c r="Y330" s="52"/>
      <c r="Z330" s="52"/>
      <c r="AA330" s="52"/>
      <c r="AB330" s="53"/>
      <c r="AC330" s="51" t="s">
        <v>32</v>
      </c>
      <c r="AD330" s="52"/>
      <c r="AE330" s="52"/>
      <c r="AF330" s="53"/>
      <c r="AG330" s="51" t="s">
        <v>33</v>
      </c>
      <c r="AH330" s="52"/>
      <c r="AI330" s="52"/>
      <c r="AJ330" s="53"/>
      <c r="AK330" s="51" t="s">
        <v>34</v>
      </c>
      <c r="AL330" s="52"/>
      <c r="AM330" s="52"/>
      <c r="AN330" s="52"/>
      <c r="AO330" s="53"/>
    </row>
    <row r="331" spans="1:41" ht="58.05" customHeight="1" x14ac:dyDescent="0.3">
      <c r="A331" s="3" t="s">
        <v>35</v>
      </c>
      <c r="B331" s="3" t="s">
        <v>0</v>
      </c>
      <c r="C331" s="3" t="s">
        <v>3</v>
      </c>
      <c r="D331" s="3" t="s">
        <v>4</v>
      </c>
      <c r="E331" s="3" t="s">
        <v>5</v>
      </c>
      <c r="F331" s="3" t="s">
        <v>6</v>
      </c>
      <c r="G331" s="3" t="s">
        <v>7</v>
      </c>
      <c r="H331" s="3" t="s">
        <v>8</v>
      </c>
      <c r="I331" s="3" t="s">
        <v>9</v>
      </c>
      <c r="J331" s="3" t="s">
        <v>10</v>
      </c>
      <c r="K331" s="3" t="s">
        <v>36</v>
      </c>
      <c r="L331" s="3" t="s">
        <v>37</v>
      </c>
      <c r="M331" s="3" t="s">
        <v>38</v>
      </c>
      <c r="N331" s="3" t="s">
        <v>39</v>
      </c>
      <c r="O331" s="3" t="s">
        <v>40</v>
      </c>
      <c r="P331" s="3" t="s">
        <v>41</v>
      </c>
      <c r="Q331" s="3" t="s">
        <v>42</v>
      </c>
      <c r="R331" s="3" t="s">
        <v>43</v>
      </c>
      <c r="S331" s="3" t="s">
        <v>44</v>
      </c>
      <c r="T331" s="3" t="s">
        <v>45</v>
      </c>
      <c r="U331" s="3" t="s">
        <v>46</v>
      </c>
      <c r="V331" s="3" t="s">
        <v>47</v>
      </c>
      <c r="W331" s="3" t="s">
        <v>48</v>
      </c>
      <c r="X331" s="3" t="s">
        <v>49</v>
      </c>
      <c r="Y331" s="3" t="s">
        <v>50</v>
      </c>
      <c r="Z331" s="3" t="s">
        <v>51</v>
      </c>
      <c r="AA331" s="3" t="s">
        <v>52</v>
      </c>
      <c r="AB331" s="3" t="s">
        <v>53</v>
      </c>
      <c r="AC331" s="3" t="s">
        <v>54</v>
      </c>
      <c r="AD331" s="3" t="s">
        <v>55</v>
      </c>
      <c r="AE331" s="3" t="s">
        <v>56</v>
      </c>
      <c r="AF331" s="3" t="s">
        <v>57</v>
      </c>
      <c r="AG331" s="3" t="s">
        <v>58</v>
      </c>
      <c r="AH331" s="3" t="s">
        <v>59</v>
      </c>
      <c r="AI331" s="3" t="s">
        <v>60</v>
      </c>
      <c r="AJ331" s="3" t="s">
        <v>61</v>
      </c>
      <c r="AK331" s="3" t="s">
        <v>62</v>
      </c>
      <c r="AL331" s="3" t="s">
        <v>63</v>
      </c>
      <c r="AM331" s="3" t="s">
        <v>64</v>
      </c>
      <c r="AN331" s="3" t="s">
        <v>65</v>
      </c>
      <c r="AO331" s="3" t="s">
        <v>47</v>
      </c>
    </row>
    <row r="332" spans="1:41" ht="19.95" customHeight="1" x14ac:dyDescent="0.3">
      <c r="A332" s="15" t="s">
        <v>11</v>
      </c>
      <c r="B332" s="4">
        <v>1273.1892472505569</v>
      </c>
      <c r="C332" s="5">
        <v>281.38783437013632</v>
      </c>
      <c r="D332" s="5">
        <v>156.87679451704031</v>
      </c>
      <c r="E332" s="5">
        <v>242.28814059495929</v>
      </c>
      <c r="F332" s="5">
        <v>378.67462205886841</v>
      </c>
      <c r="G332" s="5">
        <v>114.2111023068428</v>
      </c>
      <c r="H332" s="6">
        <v>324.82507395744318</v>
      </c>
      <c r="I332" s="6">
        <v>409.20301383733749</v>
      </c>
      <c r="J332" s="6">
        <v>539.16115945577621</v>
      </c>
      <c r="K332" s="5">
        <v>879.36333149671555</v>
      </c>
      <c r="L332" s="5">
        <v>390.64156150817871</v>
      </c>
      <c r="M332" s="6">
        <v>952.30007743835449</v>
      </c>
      <c r="N332" s="6">
        <v>320.88916981220251</v>
      </c>
      <c r="O332" s="5">
        <v>728.15105319023132</v>
      </c>
      <c r="P332" s="5">
        <v>522.36707824468613</v>
      </c>
      <c r="Q332" s="6">
        <v>705.62111341953278</v>
      </c>
      <c r="R332" s="6">
        <v>450.65541845560068</v>
      </c>
      <c r="S332" s="5">
        <v>426.85257858037949</v>
      </c>
      <c r="T332" s="5">
        <v>569.70414876937866</v>
      </c>
      <c r="U332" s="5">
        <v>150.11412614583969</v>
      </c>
      <c r="V332" s="5">
        <v>54.718145608901978</v>
      </c>
      <c r="W332" s="6">
        <v>129.82944804430011</v>
      </c>
      <c r="X332" s="6">
        <v>531.60044091939926</v>
      </c>
      <c r="Y332" s="6">
        <v>380.52686953544622</v>
      </c>
      <c r="Z332" s="6">
        <v>206.95975202322009</v>
      </c>
      <c r="AA332" s="6">
        <v>98.745973408222198</v>
      </c>
      <c r="AB332" s="6">
        <v>485.48699074983602</v>
      </c>
      <c r="AC332" s="5">
        <v>356.23625761270517</v>
      </c>
      <c r="AD332" s="5">
        <v>306.94997888803482</v>
      </c>
      <c r="AE332" s="5">
        <v>265.90273243188858</v>
      </c>
      <c r="AF332" s="5">
        <v>223.8214519023895</v>
      </c>
      <c r="AG332" s="6">
        <v>302.080735206604</v>
      </c>
      <c r="AH332" s="6">
        <v>389.73951476812363</v>
      </c>
      <c r="AI332" s="6">
        <v>388.53036117553711</v>
      </c>
      <c r="AJ332" s="6">
        <v>192.83863610029221</v>
      </c>
      <c r="AK332" s="5">
        <v>796.14545285701752</v>
      </c>
      <c r="AL332" s="5">
        <v>309.1242533326149</v>
      </c>
      <c r="AM332" s="5">
        <v>47.752918004989617</v>
      </c>
      <c r="AN332" s="5">
        <v>39.816687405109413</v>
      </c>
      <c r="AO332" s="5">
        <v>80.3499356508255</v>
      </c>
    </row>
    <row r="333" spans="1:41" ht="19.95" customHeight="1" x14ac:dyDescent="0.3">
      <c r="A333" s="14" t="s">
        <v>12</v>
      </c>
      <c r="B333" s="4">
        <v>1298</v>
      </c>
      <c r="C333" s="5">
        <v>313</v>
      </c>
      <c r="D333" s="5">
        <v>160</v>
      </c>
      <c r="E333" s="5">
        <v>254</v>
      </c>
      <c r="F333" s="5">
        <v>363</v>
      </c>
      <c r="G333" s="5">
        <v>116</v>
      </c>
      <c r="H333" s="6">
        <v>239</v>
      </c>
      <c r="I333" s="6">
        <v>449</v>
      </c>
      <c r="J333" s="6">
        <v>610</v>
      </c>
      <c r="K333" s="5">
        <v>905</v>
      </c>
      <c r="L333" s="5">
        <v>390</v>
      </c>
      <c r="M333" s="6">
        <v>954</v>
      </c>
      <c r="N333" s="6">
        <v>344</v>
      </c>
      <c r="O333" s="5">
        <v>740</v>
      </c>
      <c r="P333" s="5">
        <v>537</v>
      </c>
      <c r="Q333" s="6">
        <v>763</v>
      </c>
      <c r="R333" s="6">
        <v>432</v>
      </c>
      <c r="S333" s="5">
        <v>443</v>
      </c>
      <c r="T333" s="5">
        <v>575</v>
      </c>
      <c r="U333" s="5">
        <v>158</v>
      </c>
      <c r="V333" s="5">
        <v>57</v>
      </c>
      <c r="W333" s="6">
        <v>132</v>
      </c>
      <c r="X333" s="6">
        <v>558</v>
      </c>
      <c r="Y333" s="6">
        <v>394</v>
      </c>
      <c r="Z333" s="6">
        <v>198</v>
      </c>
      <c r="AA333" s="6">
        <v>101</v>
      </c>
      <c r="AB333" s="6">
        <v>492</v>
      </c>
      <c r="AC333" s="5">
        <v>343</v>
      </c>
      <c r="AD333" s="5">
        <v>319</v>
      </c>
      <c r="AE333" s="5">
        <v>280</v>
      </c>
      <c r="AF333" s="5">
        <v>234</v>
      </c>
      <c r="AG333" s="6">
        <v>186</v>
      </c>
      <c r="AH333" s="6">
        <v>460</v>
      </c>
      <c r="AI333" s="6">
        <v>448</v>
      </c>
      <c r="AJ333" s="6">
        <v>204</v>
      </c>
      <c r="AK333" s="5">
        <v>807</v>
      </c>
      <c r="AL333" s="5">
        <v>348</v>
      </c>
      <c r="AM333" s="5">
        <v>33</v>
      </c>
      <c r="AN333" s="5">
        <v>37</v>
      </c>
      <c r="AO333" s="5">
        <v>73</v>
      </c>
    </row>
    <row r="334" spans="1:41" ht="19.95" customHeight="1" x14ac:dyDescent="0.3">
      <c r="A334" s="17" t="s">
        <v>264</v>
      </c>
      <c r="B334" s="7">
        <v>0.74682218361727215</v>
      </c>
      <c r="C334" s="8">
        <v>0.82048654254098774</v>
      </c>
      <c r="D334" s="8">
        <v>0.88341657934038598</v>
      </c>
      <c r="E334" s="9">
        <v>0.76032200791380355</v>
      </c>
      <c r="F334" s="10">
        <v>0.68619590471276648</v>
      </c>
      <c r="G334" s="10">
        <v>0.67684426045790991</v>
      </c>
      <c r="H334" s="12">
        <v>0.67407104984486932</v>
      </c>
      <c r="I334" s="11">
        <v>0.72724496932714044</v>
      </c>
      <c r="J334" s="13">
        <v>0.80551047550036969</v>
      </c>
      <c r="K334" s="9">
        <v>0.74335011805117923</v>
      </c>
      <c r="L334" s="9">
        <v>0.75506197761522642</v>
      </c>
      <c r="M334" s="12">
        <v>0.72572666752354142</v>
      </c>
      <c r="N334" s="13">
        <v>0.8094271684518145</v>
      </c>
      <c r="O334" s="9">
        <v>0.75816151054969583</v>
      </c>
      <c r="P334" s="9">
        <v>0.72884417196752982</v>
      </c>
      <c r="Q334" s="11">
        <v>0.77501714221286822</v>
      </c>
      <c r="R334" s="11">
        <v>0.72841250015527403</v>
      </c>
      <c r="S334" s="9">
        <v>0.7488143494670283</v>
      </c>
      <c r="T334" s="9">
        <v>0.74535609606108799</v>
      </c>
      <c r="U334" s="8">
        <v>0.84377299341274326</v>
      </c>
      <c r="V334" s="9">
        <v>0.70732647869179166</v>
      </c>
      <c r="W334" s="11">
        <v>0.73938909877041825</v>
      </c>
      <c r="X334" s="11">
        <v>0.76182085788124232</v>
      </c>
      <c r="Y334" s="11">
        <v>0.7295776936594367</v>
      </c>
      <c r="Z334" s="11">
        <v>0.75215893453111482</v>
      </c>
      <c r="AA334" s="12">
        <v>0.64612621600508524</v>
      </c>
      <c r="AB334" s="11">
        <v>0.7457460533072171</v>
      </c>
      <c r="AC334" s="9">
        <v>0.77122446490863417</v>
      </c>
      <c r="AD334" s="9">
        <v>0.74159028120224157</v>
      </c>
      <c r="AE334" s="9">
        <v>0.73246395465706116</v>
      </c>
      <c r="AF334" s="9">
        <v>0.75988231489423086</v>
      </c>
      <c r="AG334" s="11">
        <v>0.7181182385731284</v>
      </c>
      <c r="AH334" s="11">
        <v>0.75851256641248088</v>
      </c>
      <c r="AI334" s="11">
        <v>0.75142997412845713</v>
      </c>
      <c r="AJ334" s="11">
        <v>0.75887598279196544</v>
      </c>
      <c r="AK334" s="9">
        <v>0.73865677935194196</v>
      </c>
      <c r="AL334" s="8">
        <v>0.79584863271605699</v>
      </c>
      <c r="AM334" s="9">
        <v>0.66762847748134324</v>
      </c>
      <c r="AN334" s="10">
        <v>0.57047935425045104</v>
      </c>
      <c r="AO334" s="9">
        <v>0.77356399562518319</v>
      </c>
    </row>
    <row r="335" spans="1:41" ht="19.95" customHeight="1" x14ac:dyDescent="0.3">
      <c r="A335" s="16" t="s">
        <v>142</v>
      </c>
      <c r="B335" s="7">
        <v>0.226831501261445</v>
      </c>
      <c r="C335" s="9">
        <v>0.25929179375768158</v>
      </c>
      <c r="D335" s="8">
        <v>0.409161317825395</v>
      </c>
      <c r="E335" s="10">
        <v>0.16836777354425531</v>
      </c>
      <c r="F335" s="9">
        <v>0.19454433721193889</v>
      </c>
      <c r="G335" s="9">
        <v>0.209505119779513</v>
      </c>
      <c r="H335" s="11">
        <v>0.19899056433466281</v>
      </c>
      <c r="I335" s="12">
        <v>0.1704690554328408</v>
      </c>
      <c r="J335" s="13">
        <v>0.2863816311873536</v>
      </c>
      <c r="K335" s="9">
        <v>0.23137636621161611</v>
      </c>
      <c r="L335" s="9">
        <v>0.21844971076006581</v>
      </c>
      <c r="M335" s="12">
        <v>0.21068883816416151</v>
      </c>
      <c r="N335" s="13">
        <v>0.27473794611466651</v>
      </c>
      <c r="O335" s="8">
        <v>0.2470626898096997</v>
      </c>
      <c r="P335" s="10">
        <v>0.19740757601646131</v>
      </c>
      <c r="Q335" s="11">
        <v>0.2450755640843556</v>
      </c>
      <c r="R335" s="11">
        <v>0.21722060100250479</v>
      </c>
      <c r="S335" s="9">
        <v>0.2188330878239339</v>
      </c>
      <c r="T335" s="9">
        <v>0.218175797364248</v>
      </c>
      <c r="U335" s="8">
        <v>0.31143646704326439</v>
      </c>
      <c r="V335" s="9">
        <v>0.23451233449907791</v>
      </c>
      <c r="W335" s="13">
        <v>0.2935730384293484</v>
      </c>
      <c r="X335" s="11">
        <v>0.2176046275360958</v>
      </c>
      <c r="Y335" s="11">
        <v>0.21817237268250569</v>
      </c>
      <c r="Z335" s="11">
        <v>0.23267279272223809</v>
      </c>
      <c r="AA335" s="11">
        <v>0.1905988083021519</v>
      </c>
      <c r="AB335" s="11">
        <v>0.22747413079307849</v>
      </c>
      <c r="AC335" s="8">
        <v>0.27180583055069341</v>
      </c>
      <c r="AD335" s="10">
        <v>0.1860036420990093</v>
      </c>
      <c r="AE335" s="9">
        <v>0.25645590926757422</v>
      </c>
      <c r="AF335" s="9">
        <v>0.21353052882219739</v>
      </c>
      <c r="AG335" s="11">
        <v>0.23760527664492481</v>
      </c>
      <c r="AH335" s="11">
        <v>0.22968069704477559</v>
      </c>
      <c r="AI335" s="11">
        <v>0.21619003650365279</v>
      </c>
      <c r="AJ335" s="11">
        <v>0.2256363982999956</v>
      </c>
      <c r="AK335" s="10">
        <v>0.21297750298381851</v>
      </c>
      <c r="AL335" s="8">
        <v>0.30618135552802372</v>
      </c>
      <c r="AM335" s="9">
        <v>7.4651639941244269E-2</v>
      </c>
      <c r="AN335" s="9">
        <v>0.16712279465330601</v>
      </c>
      <c r="AO335" s="9">
        <v>0.17885720803581989</v>
      </c>
    </row>
    <row r="336" spans="1:41" ht="19.95" customHeight="1" x14ac:dyDescent="0.3">
      <c r="A336" s="17" t="s">
        <v>143</v>
      </c>
      <c r="B336" s="7">
        <v>0.51999068235582713</v>
      </c>
      <c r="C336" s="9">
        <v>0.56119474878330611</v>
      </c>
      <c r="D336" s="9">
        <v>0.47425526151499098</v>
      </c>
      <c r="E336" s="8">
        <v>0.5919542343695483</v>
      </c>
      <c r="F336" s="9">
        <v>0.49165156750082761</v>
      </c>
      <c r="G336" s="9">
        <v>0.46733914067839688</v>
      </c>
      <c r="H336" s="11">
        <v>0.47508048551020648</v>
      </c>
      <c r="I336" s="11">
        <v>0.55677591389429959</v>
      </c>
      <c r="J336" s="11">
        <v>0.51912884431301598</v>
      </c>
      <c r="K336" s="9">
        <v>0.51197375183956317</v>
      </c>
      <c r="L336" s="9">
        <v>0.53661226685516061</v>
      </c>
      <c r="M336" s="11">
        <v>0.51503782935937992</v>
      </c>
      <c r="N336" s="11">
        <v>0.534689222337148</v>
      </c>
      <c r="O336" s="9">
        <v>0.51109882073999613</v>
      </c>
      <c r="P336" s="9">
        <v>0.53143659595106851</v>
      </c>
      <c r="Q336" s="11">
        <v>0.52994157812851261</v>
      </c>
      <c r="R336" s="11">
        <v>0.51119189915276919</v>
      </c>
      <c r="S336" s="9">
        <v>0.52998126164309434</v>
      </c>
      <c r="T336" s="9">
        <v>0.52718029869684002</v>
      </c>
      <c r="U336" s="9">
        <v>0.53233652636947881</v>
      </c>
      <c r="V336" s="9">
        <v>0.47281414419271373</v>
      </c>
      <c r="W336" s="11">
        <v>0.44581606034106991</v>
      </c>
      <c r="X336" s="11">
        <v>0.54421623034514655</v>
      </c>
      <c r="Y336" s="11">
        <v>0.51140532097693103</v>
      </c>
      <c r="Z336" s="11">
        <v>0.51948614180887676</v>
      </c>
      <c r="AA336" s="11">
        <v>0.45552740770293332</v>
      </c>
      <c r="AB336" s="11">
        <v>0.51827192251413856</v>
      </c>
      <c r="AC336" s="9">
        <v>0.49941863435794082</v>
      </c>
      <c r="AD336" s="9">
        <v>0.55558663910323225</v>
      </c>
      <c r="AE336" s="9">
        <v>0.47600804538948688</v>
      </c>
      <c r="AF336" s="9">
        <v>0.54635178607203339</v>
      </c>
      <c r="AG336" s="11">
        <v>0.48051296192820347</v>
      </c>
      <c r="AH336" s="11">
        <v>0.52883186936770532</v>
      </c>
      <c r="AI336" s="11">
        <v>0.53523993762480437</v>
      </c>
      <c r="AJ336" s="11">
        <v>0.53323958449196984</v>
      </c>
      <c r="AK336" s="9">
        <v>0.52567927636812339</v>
      </c>
      <c r="AL336" s="9">
        <v>0.48966727718803332</v>
      </c>
      <c r="AM336" s="9">
        <v>0.592976837540099</v>
      </c>
      <c r="AN336" s="9">
        <v>0.40335655959714511</v>
      </c>
      <c r="AO336" s="9">
        <v>0.59470678758936324</v>
      </c>
    </row>
    <row r="337" spans="1:41" ht="19.95" customHeight="1" x14ac:dyDescent="0.3">
      <c r="A337" s="16" t="s">
        <v>144</v>
      </c>
      <c r="B337" s="7">
        <v>0.19713654134192549</v>
      </c>
      <c r="C337" s="10">
        <v>0.1208114118340378</v>
      </c>
      <c r="D337" s="10">
        <v>7.6927855644777041E-2</v>
      </c>
      <c r="E337" s="9">
        <v>0.18783799875618179</v>
      </c>
      <c r="F337" s="8">
        <v>0.27236699003769549</v>
      </c>
      <c r="G337" s="9">
        <v>0.19882623059168061</v>
      </c>
      <c r="H337" s="11">
        <v>0.24507785019738479</v>
      </c>
      <c r="I337" s="13">
        <v>0.22063841111899879</v>
      </c>
      <c r="J337" s="12">
        <v>0.1504166048323885</v>
      </c>
      <c r="K337" s="9">
        <v>0.20229703295060769</v>
      </c>
      <c r="L337" s="9">
        <v>0.18463914808729079</v>
      </c>
      <c r="M337" s="11">
        <v>0.20971268910171939</v>
      </c>
      <c r="N337" s="11">
        <v>0.15981441391538451</v>
      </c>
      <c r="O337" s="9">
        <v>0.19462266196995459</v>
      </c>
      <c r="P337" s="9">
        <v>0.2003801306027444</v>
      </c>
      <c r="Q337" s="11">
        <v>0.18118388175763259</v>
      </c>
      <c r="R337" s="11">
        <v>0.2052800447035201</v>
      </c>
      <c r="S337" s="9">
        <v>0.20890928804584341</v>
      </c>
      <c r="T337" s="9">
        <v>0.1957611630128438</v>
      </c>
      <c r="U337" s="10">
        <v>0.11345821317177369</v>
      </c>
      <c r="V337" s="9">
        <v>0.18850328871712019</v>
      </c>
      <c r="W337" s="11">
        <v>0.20590140893588199</v>
      </c>
      <c r="X337" s="11">
        <v>0.17784614409165839</v>
      </c>
      <c r="Y337" s="11">
        <v>0.1995176301288242</v>
      </c>
      <c r="Z337" s="11">
        <v>0.19112190327035669</v>
      </c>
      <c r="AA337" s="11">
        <v>0.25906521347534578</v>
      </c>
      <c r="AB337" s="11">
        <v>0.2051594302647011</v>
      </c>
      <c r="AC337" s="9">
        <v>0.1790712467808617</v>
      </c>
      <c r="AD337" s="9">
        <v>0.20285997078752371</v>
      </c>
      <c r="AE337" s="9">
        <v>0.2133707953844306</v>
      </c>
      <c r="AF337" s="9">
        <v>0.17324591376539869</v>
      </c>
      <c r="AG337" s="11">
        <v>0.24485558117009121</v>
      </c>
      <c r="AH337" s="11">
        <v>0.1795967788109267</v>
      </c>
      <c r="AI337" s="11">
        <v>0.18346219307697251</v>
      </c>
      <c r="AJ337" s="11">
        <v>0.1853849303978142</v>
      </c>
      <c r="AK337" s="9">
        <v>0.19568914399345069</v>
      </c>
      <c r="AL337" s="9">
        <v>0.17438284327785791</v>
      </c>
      <c r="AM337" s="9">
        <v>0.26279888404955098</v>
      </c>
      <c r="AN337" s="8">
        <v>0.35268112418113801</v>
      </c>
      <c r="AO337" s="9">
        <v>0.18291400652011991</v>
      </c>
    </row>
    <row r="338" spans="1:41" ht="19.95" customHeight="1" x14ac:dyDescent="0.3">
      <c r="A338" s="17" t="s">
        <v>265</v>
      </c>
      <c r="B338" s="7">
        <v>5.6041275040802377E-2</v>
      </c>
      <c r="C338" s="9">
        <v>5.8702045624974421E-2</v>
      </c>
      <c r="D338" s="9">
        <v>3.9655565014836927E-2</v>
      </c>
      <c r="E338" s="9">
        <v>5.1839993330014641E-2</v>
      </c>
      <c r="F338" s="9">
        <v>4.1437105249538031E-2</v>
      </c>
      <c r="G338" s="8">
        <v>0.12432950895040951</v>
      </c>
      <c r="H338" s="13">
        <v>8.0851099957745851E-2</v>
      </c>
      <c r="I338" s="11">
        <v>5.2116619553860828E-2</v>
      </c>
      <c r="J338" s="11">
        <v>4.4072919667241889E-2</v>
      </c>
      <c r="K338" s="9">
        <v>5.4352848998213063E-2</v>
      </c>
      <c r="L338" s="9">
        <v>6.0298874297482791E-2</v>
      </c>
      <c r="M338" s="13">
        <v>6.4560643374739143E-2</v>
      </c>
      <c r="N338" s="12">
        <v>3.0758417632801072E-2</v>
      </c>
      <c r="O338" s="9">
        <v>4.7215827480349588E-2</v>
      </c>
      <c r="P338" s="9">
        <v>7.0775697429725781E-2</v>
      </c>
      <c r="Q338" s="12">
        <v>4.3798976029499191E-2</v>
      </c>
      <c r="R338" s="13">
        <v>6.6307455141205812E-2</v>
      </c>
      <c r="S338" s="9">
        <v>4.2276362487128391E-2</v>
      </c>
      <c r="T338" s="9">
        <v>5.8882740926068183E-2</v>
      </c>
      <c r="U338" s="9">
        <v>4.276879341548296E-2</v>
      </c>
      <c r="V338" s="9">
        <v>0.10417023259108819</v>
      </c>
      <c r="W338" s="11">
        <v>5.4709492293699792E-2</v>
      </c>
      <c r="X338" s="11">
        <v>6.0332998027099217E-2</v>
      </c>
      <c r="Y338" s="11">
        <v>7.0904676211739098E-2</v>
      </c>
      <c r="Z338" s="11">
        <v>5.6719162198528399E-2</v>
      </c>
      <c r="AA338" s="11">
        <v>9.4808570519568924E-2</v>
      </c>
      <c r="AB338" s="11">
        <v>4.9094516428081811E-2</v>
      </c>
      <c r="AC338" s="9">
        <v>4.9704288310504142E-2</v>
      </c>
      <c r="AD338" s="9">
        <v>5.5549748010234733E-2</v>
      </c>
      <c r="AE338" s="9">
        <v>5.416524995850823E-2</v>
      </c>
      <c r="AF338" s="9">
        <v>6.6871771340370423E-2</v>
      </c>
      <c r="AG338" s="11">
        <v>3.7026180256780422E-2</v>
      </c>
      <c r="AH338" s="11">
        <v>6.1890654776592398E-2</v>
      </c>
      <c r="AI338" s="11">
        <v>6.5107832794570317E-2</v>
      </c>
      <c r="AJ338" s="11">
        <v>5.5739086810220349E-2</v>
      </c>
      <c r="AK338" s="9">
        <v>6.5654076654607346E-2</v>
      </c>
      <c r="AL338" s="10">
        <v>2.9768524006085071E-2</v>
      </c>
      <c r="AM338" s="9">
        <v>6.9572638469105746E-2</v>
      </c>
      <c r="AN338" s="9">
        <v>7.6839521568411007E-2</v>
      </c>
      <c r="AO338" s="9">
        <v>4.3521997854696931E-2</v>
      </c>
    </row>
    <row r="339" spans="1:41" ht="19.95" customHeight="1" x14ac:dyDescent="0.3">
      <c r="A339" s="16" t="s">
        <v>145</v>
      </c>
      <c r="B339" s="7">
        <v>4.4125447140844022E-2</v>
      </c>
      <c r="C339" s="9">
        <v>4.6332550693547962E-2</v>
      </c>
      <c r="D339" s="9">
        <v>2.3335120763254041E-2</v>
      </c>
      <c r="E339" s="9">
        <v>5.1839993330014641E-2</v>
      </c>
      <c r="F339" s="9">
        <v>3.7098034201075568E-2</v>
      </c>
      <c r="G339" s="9">
        <v>5.8774730619418333E-2</v>
      </c>
      <c r="H339" s="13">
        <v>6.6041318492220738E-2</v>
      </c>
      <c r="I339" s="11">
        <v>4.2568604350906217E-2</v>
      </c>
      <c r="J339" s="11">
        <v>3.210351333281173E-2</v>
      </c>
      <c r="K339" s="9">
        <v>4.2624919464837867E-2</v>
      </c>
      <c r="L339" s="9">
        <v>4.7862940062702322E-2</v>
      </c>
      <c r="M339" s="11">
        <v>5.1108899367334933E-2</v>
      </c>
      <c r="N339" s="11">
        <v>2.3400714984983449E-2</v>
      </c>
      <c r="O339" s="9">
        <v>3.9754159007019077E-2</v>
      </c>
      <c r="P339" s="9">
        <v>5.2133859912657309E-2</v>
      </c>
      <c r="Q339" s="11">
        <v>3.6301585745765023E-2</v>
      </c>
      <c r="R339" s="11">
        <v>4.8989763896225558E-2</v>
      </c>
      <c r="S339" s="9">
        <v>3.3253738021484451E-2</v>
      </c>
      <c r="T339" s="9">
        <v>4.6504129028600683E-2</v>
      </c>
      <c r="U339" s="9">
        <v>4.276879341548296E-2</v>
      </c>
      <c r="V339" s="9">
        <v>2.6177332171868999E-2</v>
      </c>
      <c r="W339" s="11">
        <v>4.6085730015659479E-2</v>
      </c>
      <c r="X339" s="11">
        <v>4.9239350602717828E-2</v>
      </c>
      <c r="Y339" s="11">
        <v>5.3808528761429553E-2</v>
      </c>
      <c r="Z339" s="11">
        <v>4.1155265164158433E-2</v>
      </c>
      <c r="AA339" s="13">
        <v>8.3470201389370002E-2</v>
      </c>
      <c r="AB339" s="11">
        <v>3.7865941308736079E-2</v>
      </c>
      <c r="AC339" s="9">
        <v>3.4518450442433873E-2</v>
      </c>
      <c r="AD339" s="9">
        <v>5.2877460426529348E-2</v>
      </c>
      <c r="AE339" s="9">
        <v>4.4953852275147678E-2</v>
      </c>
      <c r="AF339" s="9">
        <v>4.4467643596524407E-2</v>
      </c>
      <c r="AG339" s="11">
        <v>2.6167002434998511E-2</v>
      </c>
      <c r="AH339" s="11">
        <v>4.5574493656853163E-2</v>
      </c>
      <c r="AI339" s="11">
        <v>5.3256006723867731E-2</v>
      </c>
      <c r="AJ339" s="11">
        <v>5.0932433063900717E-2</v>
      </c>
      <c r="AK339" s="9">
        <v>4.977444575949079E-2</v>
      </c>
      <c r="AL339" s="9">
        <v>2.5210519539250041E-2</v>
      </c>
      <c r="AM339" s="9">
        <v>4.6126567665511237E-2</v>
      </c>
      <c r="AN339" s="9">
        <v>7.6839521568411007E-2</v>
      </c>
      <c r="AO339" s="9">
        <v>4.3521997854696931E-2</v>
      </c>
    </row>
    <row r="340" spans="1:41" ht="19.95" customHeight="1" x14ac:dyDescent="0.3">
      <c r="A340" s="17" t="s">
        <v>146</v>
      </c>
      <c r="B340" s="7">
        <v>1.191582789995837E-2</v>
      </c>
      <c r="C340" s="9">
        <v>1.236949493142646E-2</v>
      </c>
      <c r="D340" s="9">
        <v>1.632044425158289E-2</v>
      </c>
      <c r="E340" s="10">
        <v>0</v>
      </c>
      <c r="F340" s="9">
        <v>4.3390710484624553E-3</v>
      </c>
      <c r="G340" s="8">
        <v>6.5554778330991201E-2</v>
      </c>
      <c r="H340" s="11">
        <v>1.48097814655251E-2</v>
      </c>
      <c r="I340" s="11">
        <v>9.5480152029546132E-3</v>
      </c>
      <c r="J340" s="11">
        <v>1.1969406334430161E-2</v>
      </c>
      <c r="K340" s="9">
        <v>1.1727929533375189E-2</v>
      </c>
      <c r="L340" s="9">
        <v>1.243593423478047E-2</v>
      </c>
      <c r="M340" s="11">
        <v>1.3451744007404211E-2</v>
      </c>
      <c r="N340" s="11">
        <v>7.3577026478176197E-3</v>
      </c>
      <c r="O340" s="9">
        <v>7.4616684733305096E-3</v>
      </c>
      <c r="P340" s="9">
        <v>1.8641837517068469E-2</v>
      </c>
      <c r="Q340" s="12">
        <v>7.497390283734179E-3</v>
      </c>
      <c r="R340" s="13">
        <v>1.7317691244980251E-2</v>
      </c>
      <c r="S340" s="9">
        <v>9.02262446564394E-3</v>
      </c>
      <c r="T340" s="9">
        <v>1.2378611897467501E-2</v>
      </c>
      <c r="U340" s="9">
        <v>0</v>
      </c>
      <c r="V340" s="8">
        <v>7.7992900419219163E-2</v>
      </c>
      <c r="W340" s="11">
        <v>8.6237622780403148E-3</v>
      </c>
      <c r="X340" s="11">
        <v>1.1093647424381389E-2</v>
      </c>
      <c r="Y340" s="11">
        <v>1.7096147450309539E-2</v>
      </c>
      <c r="Z340" s="11">
        <v>1.5563897034369971E-2</v>
      </c>
      <c r="AA340" s="11">
        <v>1.133836913019892E-2</v>
      </c>
      <c r="AB340" s="11">
        <v>1.1228575119345731E-2</v>
      </c>
      <c r="AC340" s="9">
        <v>1.5185837868070271E-2</v>
      </c>
      <c r="AD340" s="9">
        <v>2.6722875837053772E-3</v>
      </c>
      <c r="AE340" s="9">
        <v>9.2113976833605501E-3</v>
      </c>
      <c r="AF340" s="9">
        <v>2.2404127743846019E-2</v>
      </c>
      <c r="AG340" s="11">
        <v>1.0859177821781909E-2</v>
      </c>
      <c r="AH340" s="11">
        <v>1.6316161119739249E-2</v>
      </c>
      <c r="AI340" s="11">
        <v>1.185182607070258E-2</v>
      </c>
      <c r="AJ340" s="11">
        <v>4.8066537463196278E-3</v>
      </c>
      <c r="AK340" s="9">
        <v>1.5879630895116549E-2</v>
      </c>
      <c r="AL340" s="9">
        <v>4.5580044668350264E-3</v>
      </c>
      <c r="AM340" s="9">
        <v>2.344607080359451E-2</v>
      </c>
      <c r="AN340" s="9">
        <v>0</v>
      </c>
      <c r="AO340" s="9">
        <v>0</v>
      </c>
    </row>
    <row r="343" spans="1:41" x14ac:dyDescent="0.3">
      <c r="A343" s="1" t="s">
        <v>24</v>
      </c>
    </row>
    <row r="344" spans="1:41" ht="55.05" customHeight="1" x14ac:dyDescent="0.3">
      <c r="A344" s="19" t="s">
        <v>244</v>
      </c>
      <c r="B344" s="33"/>
      <c r="C344" s="33" t="s">
        <v>150</v>
      </c>
      <c r="D344" s="18"/>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c r="AH344" s="18"/>
      <c r="AI344" s="18"/>
      <c r="AJ344" s="18"/>
      <c r="AK344" s="18"/>
      <c r="AL344" s="18"/>
      <c r="AM344" s="18"/>
      <c r="AN344" s="18"/>
      <c r="AO344" s="18"/>
    </row>
    <row r="345" spans="1:41" ht="22.05" customHeight="1" x14ac:dyDescent="0.3">
      <c r="A345" s="2"/>
      <c r="B345" s="2"/>
      <c r="C345" s="51" t="s">
        <v>1</v>
      </c>
      <c r="D345" s="52"/>
      <c r="E345" s="52"/>
      <c r="F345" s="52"/>
      <c r="G345" s="53"/>
      <c r="H345" s="51" t="s">
        <v>2</v>
      </c>
      <c r="I345" s="52"/>
      <c r="J345" s="53"/>
      <c r="K345" s="51" t="s">
        <v>26</v>
      </c>
      <c r="L345" s="53"/>
      <c r="M345" s="51" t="s">
        <v>27</v>
      </c>
      <c r="N345" s="53"/>
      <c r="O345" s="51" t="s">
        <v>28</v>
      </c>
      <c r="P345" s="53"/>
      <c r="Q345" s="51" t="s">
        <v>29</v>
      </c>
      <c r="R345" s="53"/>
      <c r="S345" s="51" t="s">
        <v>30</v>
      </c>
      <c r="T345" s="52"/>
      <c r="U345" s="52"/>
      <c r="V345" s="53"/>
      <c r="W345" s="51" t="s">
        <v>31</v>
      </c>
      <c r="X345" s="52"/>
      <c r="Y345" s="52"/>
      <c r="Z345" s="52"/>
      <c r="AA345" s="52"/>
      <c r="AB345" s="53"/>
      <c r="AC345" s="51" t="s">
        <v>32</v>
      </c>
      <c r="AD345" s="52"/>
      <c r="AE345" s="52"/>
      <c r="AF345" s="53"/>
      <c r="AG345" s="51" t="s">
        <v>33</v>
      </c>
      <c r="AH345" s="52"/>
      <c r="AI345" s="52"/>
      <c r="AJ345" s="53"/>
      <c r="AK345" s="51" t="s">
        <v>34</v>
      </c>
      <c r="AL345" s="52"/>
      <c r="AM345" s="52"/>
      <c r="AN345" s="52"/>
      <c r="AO345" s="53"/>
    </row>
    <row r="346" spans="1:41" ht="58.05" customHeight="1" x14ac:dyDescent="0.3">
      <c r="A346" s="3" t="s">
        <v>35</v>
      </c>
      <c r="B346" s="3" t="s">
        <v>0</v>
      </c>
      <c r="C346" s="3" t="s">
        <v>3</v>
      </c>
      <c r="D346" s="3" t="s">
        <v>4</v>
      </c>
      <c r="E346" s="3" t="s">
        <v>5</v>
      </c>
      <c r="F346" s="3" t="s">
        <v>6</v>
      </c>
      <c r="G346" s="3" t="s">
        <v>7</v>
      </c>
      <c r="H346" s="3" t="s">
        <v>8</v>
      </c>
      <c r="I346" s="3" t="s">
        <v>9</v>
      </c>
      <c r="J346" s="3" t="s">
        <v>10</v>
      </c>
      <c r="K346" s="3" t="s">
        <v>36</v>
      </c>
      <c r="L346" s="3" t="s">
        <v>37</v>
      </c>
      <c r="M346" s="3" t="s">
        <v>38</v>
      </c>
      <c r="N346" s="3" t="s">
        <v>39</v>
      </c>
      <c r="O346" s="3" t="s">
        <v>40</v>
      </c>
      <c r="P346" s="3" t="s">
        <v>41</v>
      </c>
      <c r="Q346" s="3" t="s">
        <v>42</v>
      </c>
      <c r="R346" s="3" t="s">
        <v>43</v>
      </c>
      <c r="S346" s="3" t="s">
        <v>44</v>
      </c>
      <c r="T346" s="3" t="s">
        <v>45</v>
      </c>
      <c r="U346" s="3" t="s">
        <v>46</v>
      </c>
      <c r="V346" s="3" t="s">
        <v>47</v>
      </c>
      <c r="W346" s="3" t="s">
        <v>48</v>
      </c>
      <c r="X346" s="3" t="s">
        <v>49</v>
      </c>
      <c r="Y346" s="3" t="s">
        <v>50</v>
      </c>
      <c r="Z346" s="3" t="s">
        <v>51</v>
      </c>
      <c r="AA346" s="3" t="s">
        <v>52</v>
      </c>
      <c r="AB346" s="3" t="s">
        <v>53</v>
      </c>
      <c r="AC346" s="3" t="s">
        <v>54</v>
      </c>
      <c r="AD346" s="3" t="s">
        <v>55</v>
      </c>
      <c r="AE346" s="3" t="s">
        <v>56</v>
      </c>
      <c r="AF346" s="3" t="s">
        <v>57</v>
      </c>
      <c r="AG346" s="3" t="s">
        <v>58</v>
      </c>
      <c r="AH346" s="3" t="s">
        <v>59</v>
      </c>
      <c r="AI346" s="3" t="s">
        <v>60</v>
      </c>
      <c r="AJ346" s="3" t="s">
        <v>61</v>
      </c>
      <c r="AK346" s="3" t="s">
        <v>62</v>
      </c>
      <c r="AL346" s="3" t="s">
        <v>63</v>
      </c>
      <c r="AM346" s="3" t="s">
        <v>64</v>
      </c>
      <c r="AN346" s="3" t="s">
        <v>65</v>
      </c>
      <c r="AO346" s="3" t="s">
        <v>47</v>
      </c>
    </row>
    <row r="347" spans="1:41" ht="19.95" customHeight="1" x14ac:dyDescent="0.3">
      <c r="A347" s="14" t="s">
        <v>11</v>
      </c>
      <c r="B347" s="4">
        <v>1261.98906224966</v>
      </c>
      <c r="C347" s="5">
        <v>281.38783437013632</v>
      </c>
      <c r="D347" s="5">
        <v>156.87679451704031</v>
      </c>
      <c r="E347" s="5">
        <v>242.28814059495929</v>
      </c>
      <c r="F347" s="5">
        <v>377.95843452215189</v>
      </c>
      <c r="G347" s="5">
        <v>114.2111023068428</v>
      </c>
      <c r="H347" s="6">
        <v>321.20991504192352</v>
      </c>
      <c r="I347" s="6">
        <v>402.33417528867722</v>
      </c>
      <c r="J347" s="6">
        <v>538.44497191905975</v>
      </c>
      <c r="K347" s="5">
        <v>872.1479663848877</v>
      </c>
      <c r="L347" s="5">
        <v>386.65674161911011</v>
      </c>
      <c r="M347" s="6">
        <v>941.09989243745804</v>
      </c>
      <c r="N347" s="6">
        <v>320.88916981220251</v>
      </c>
      <c r="O347" s="5">
        <v>721.23973423242569</v>
      </c>
      <c r="P347" s="5">
        <v>518.07821220159531</v>
      </c>
      <c r="Q347" s="6">
        <v>703.31857460737228</v>
      </c>
      <c r="R347" s="6">
        <v>445.64387375116348</v>
      </c>
      <c r="S347" s="5">
        <v>425.76951867342001</v>
      </c>
      <c r="T347" s="5">
        <v>564.36621958017349</v>
      </c>
      <c r="U347" s="5">
        <v>150.11412614583969</v>
      </c>
      <c r="V347" s="5">
        <v>54.718145608901978</v>
      </c>
      <c r="W347" s="6">
        <v>129.82944804430011</v>
      </c>
      <c r="X347" s="6">
        <v>528.01714169979095</v>
      </c>
      <c r="Y347" s="6">
        <v>378.02573704719538</v>
      </c>
      <c r="Z347" s="6">
        <v>205.8766921162605</v>
      </c>
      <c r="AA347" s="6">
        <v>98.745973408222198</v>
      </c>
      <c r="AB347" s="6">
        <v>479.81315571069717</v>
      </c>
      <c r="AC347" s="5">
        <v>351.95107334852219</v>
      </c>
      <c r="AD347" s="5">
        <v>304.64744007587427</v>
      </c>
      <c r="AE347" s="5">
        <v>264.31638115644449</v>
      </c>
      <c r="AF347" s="5">
        <v>223.8214519023895</v>
      </c>
      <c r="AG347" s="6">
        <v>299.24459004402161</v>
      </c>
      <c r="AH347" s="6">
        <v>389.02332723140722</v>
      </c>
      <c r="AI347" s="6">
        <v>382.33154797554022</v>
      </c>
      <c r="AJ347" s="6">
        <v>191.38959699869159</v>
      </c>
      <c r="AK347" s="5">
        <v>786.74451529979706</v>
      </c>
      <c r="AL347" s="5">
        <v>308.40806579589838</v>
      </c>
      <c r="AM347" s="5">
        <v>46.66985809803009</v>
      </c>
      <c r="AN347" s="5">
        <v>39.816687405109413</v>
      </c>
      <c r="AO347" s="5">
        <v>80.3499356508255</v>
      </c>
    </row>
    <row r="348" spans="1:41" ht="19.95" customHeight="1" x14ac:dyDescent="0.3">
      <c r="A348" s="15" t="s">
        <v>12</v>
      </c>
      <c r="B348" s="4">
        <v>1287</v>
      </c>
      <c r="C348" s="5">
        <v>313</v>
      </c>
      <c r="D348" s="5">
        <v>160</v>
      </c>
      <c r="E348" s="5">
        <v>254</v>
      </c>
      <c r="F348" s="5">
        <v>362</v>
      </c>
      <c r="G348" s="5">
        <v>116</v>
      </c>
      <c r="H348" s="6">
        <v>236</v>
      </c>
      <c r="I348" s="6">
        <v>442</v>
      </c>
      <c r="J348" s="6">
        <v>609</v>
      </c>
      <c r="K348" s="5">
        <v>898</v>
      </c>
      <c r="L348" s="5">
        <v>386</v>
      </c>
      <c r="M348" s="6">
        <v>943</v>
      </c>
      <c r="N348" s="6">
        <v>344</v>
      </c>
      <c r="O348" s="5">
        <v>733</v>
      </c>
      <c r="P348" s="5">
        <v>533</v>
      </c>
      <c r="Q348" s="6">
        <v>760</v>
      </c>
      <c r="R348" s="6">
        <v>428</v>
      </c>
      <c r="S348" s="5">
        <v>442</v>
      </c>
      <c r="T348" s="5">
        <v>569</v>
      </c>
      <c r="U348" s="5">
        <v>158</v>
      </c>
      <c r="V348" s="5">
        <v>57</v>
      </c>
      <c r="W348" s="6">
        <v>132</v>
      </c>
      <c r="X348" s="6">
        <v>555</v>
      </c>
      <c r="Y348" s="6">
        <v>392</v>
      </c>
      <c r="Z348" s="6">
        <v>197</v>
      </c>
      <c r="AA348" s="6">
        <v>101</v>
      </c>
      <c r="AB348" s="6">
        <v>486</v>
      </c>
      <c r="AC348" s="5">
        <v>340</v>
      </c>
      <c r="AD348" s="5">
        <v>316</v>
      </c>
      <c r="AE348" s="5">
        <v>278</v>
      </c>
      <c r="AF348" s="5">
        <v>234</v>
      </c>
      <c r="AG348" s="6">
        <v>184</v>
      </c>
      <c r="AH348" s="6">
        <v>459</v>
      </c>
      <c r="AI348" s="6">
        <v>441</v>
      </c>
      <c r="AJ348" s="6">
        <v>203</v>
      </c>
      <c r="AK348" s="5">
        <v>798</v>
      </c>
      <c r="AL348" s="5">
        <v>347</v>
      </c>
      <c r="AM348" s="5">
        <v>32</v>
      </c>
      <c r="AN348" s="5">
        <v>37</v>
      </c>
      <c r="AO348" s="5">
        <v>73</v>
      </c>
    </row>
    <row r="349" spans="1:41" ht="19.95" customHeight="1" x14ac:dyDescent="0.3">
      <c r="A349" s="16" t="s">
        <v>266</v>
      </c>
      <c r="B349" s="7">
        <v>0.54697165724564101</v>
      </c>
      <c r="C349" s="8">
        <v>0.75051905058912716</v>
      </c>
      <c r="D349" s="8">
        <v>0.67285317592295324</v>
      </c>
      <c r="E349" s="8">
        <v>0.62975491415450868</v>
      </c>
      <c r="F349" s="10">
        <v>0.45168838224215818</v>
      </c>
      <c r="G349" s="10">
        <v>0.1232020756131631</v>
      </c>
      <c r="H349" s="12">
        <v>0.45963832009259797</v>
      </c>
      <c r="I349" s="12">
        <v>0.51123693441260376</v>
      </c>
      <c r="J349" s="13">
        <v>0.62577197345294744</v>
      </c>
      <c r="K349" s="9">
        <v>0.52808253795937166</v>
      </c>
      <c r="L349" s="9">
        <v>0.58584723505846337</v>
      </c>
      <c r="M349" s="11">
        <v>0.54816676934343234</v>
      </c>
      <c r="N349" s="11">
        <v>0.54346664687916368</v>
      </c>
      <c r="O349" s="9">
        <v>0.55515267601050722</v>
      </c>
      <c r="P349" s="9">
        <v>0.5378316263990256</v>
      </c>
      <c r="Q349" s="13">
        <v>0.61018544782017048</v>
      </c>
      <c r="R349" s="12">
        <v>0.47128697544468567</v>
      </c>
      <c r="S349" s="9">
        <v>0.54701074668228444</v>
      </c>
      <c r="T349" s="9">
        <v>0.54429411233434988</v>
      </c>
      <c r="U349" s="9">
        <v>0.60597601104502197</v>
      </c>
      <c r="V349" s="9">
        <v>0.53820461619022375</v>
      </c>
      <c r="W349" s="11">
        <v>0.55205789726077104</v>
      </c>
      <c r="X349" s="13">
        <v>0.5826582743032066</v>
      </c>
      <c r="Y349" s="11">
        <v>0.58442445704185575</v>
      </c>
      <c r="Z349" s="11">
        <v>0.52833075318346556</v>
      </c>
      <c r="AA349" s="11">
        <v>0.59153822305212034</v>
      </c>
      <c r="AB349" s="11">
        <v>0.5442802368295635</v>
      </c>
      <c r="AC349" s="9">
        <v>0.52399268576504299</v>
      </c>
      <c r="AD349" s="9">
        <v>0.58796390240224616</v>
      </c>
      <c r="AE349" s="9">
        <v>0.59743285030527182</v>
      </c>
      <c r="AF349" s="9">
        <v>0.50733524987591516</v>
      </c>
      <c r="AG349" s="11">
        <v>0.48791871223314209</v>
      </c>
      <c r="AH349" s="11">
        <v>0.54124054609234318</v>
      </c>
      <c r="AI349" s="11">
        <v>0.56670850314913634</v>
      </c>
      <c r="AJ349" s="13">
        <v>0.61152475520943861</v>
      </c>
      <c r="AK349" s="10">
        <v>0.52024862243046099</v>
      </c>
      <c r="AL349" s="8">
        <v>0.65160052986107497</v>
      </c>
      <c r="AM349" s="9">
        <v>0.404368784701021</v>
      </c>
      <c r="AN349" s="9">
        <v>0.45195735326563508</v>
      </c>
      <c r="AO349" s="9">
        <v>0.53694331704124065</v>
      </c>
    </row>
    <row r="350" spans="1:41" ht="19.95" customHeight="1" x14ac:dyDescent="0.3">
      <c r="A350" s="17" t="s">
        <v>151</v>
      </c>
      <c r="B350" s="7">
        <v>0.1170273888938117</v>
      </c>
      <c r="C350" s="8">
        <v>0.15627178617873991</v>
      </c>
      <c r="D350" s="8">
        <v>0.19006513265368519</v>
      </c>
      <c r="E350" s="9">
        <v>0.11879811122572791</v>
      </c>
      <c r="F350" s="9">
        <v>8.6530876627423897E-2</v>
      </c>
      <c r="G350" s="10">
        <v>1.8651946716375049E-2</v>
      </c>
      <c r="H350" s="11">
        <v>0.1285928341166506</v>
      </c>
      <c r="I350" s="11">
        <v>0.1099139951323627</v>
      </c>
      <c r="J350" s="11">
        <v>0.115443245091904</v>
      </c>
      <c r="K350" s="9">
        <v>0.1222530117616884</v>
      </c>
      <c r="L350" s="9">
        <v>0.1062041980783449</v>
      </c>
      <c r="M350" s="11">
        <v>0.118457138073972</v>
      </c>
      <c r="N350" s="11">
        <v>0.1128342377181303</v>
      </c>
      <c r="O350" s="9">
        <v>0.1220592252825889</v>
      </c>
      <c r="P350" s="9">
        <v>0.1137610743694957</v>
      </c>
      <c r="Q350" s="11">
        <v>0.13237870875152369</v>
      </c>
      <c r="R350" s="11">
        <v>9.8526491949615186E-2</v>
      </c>
      <c r="S350" s="9">
        <v>0.12784476859829549</v>
      </c>
      <c r="T350" s="9">
        <v>0.1196963785065067</v>
      </c>
      <c r="U350" s="9">
        <v>0.1229776058362051</v>
      </c>
      <c r="V350" s="9">
        <v>7.3545816220617899E-2</v>
      </c>
      <c r="W350" s="11">
        <v>0.14386399597748339</v>
      </c>
      <c r="X350" s="11">
        <v>0.11997180142068831</v>
      </c>
      <c r="Y350" s="13">
        <v>0.157743550792217</v>
      </c>
      <c r="Z350" s="11">
        <v>0.1148693939296928</v>
      </c>
      <c r="AA350" s="11">
        <v>0.14251288429567999</v>
      </c>
      <c r="AB350" s="11">
        <v>0.11467390263810689</v>
      </c>
      <c r="AC350" s="9">
        <v>0.10200093564222221</v>
      </c>
      <c r="AD350" s="9">
        <v>0.12731419687668941</v>
      </c>
      <c r="AE350" s="9">
        <v>0.14263537890124711</v>
      </c>
      <c r="AF350" s="9">
        <v>0.11334367322786069</v>
      </c>
      <c r="AG350" s="11">
        <v>9.3769125842995918E-2</v>
      </c>
      <c r="AH350" s="11">
        <v>0.1286518632040087</v>
      </c>
      <c r="AI350" s="11">
        <v>0.1359275475754684</v>
      </c>
      <c r="AJ350" s="11">
        <v>9.200821709700073E-2</v>
      </c>
      <c r="AK350" s="9">
        <v>0.1205953711470053</v>
      </c>
      <c r="AL350" s="9">
        <v>0.114735513501659</v>
      </c>
      <c r="AM350" s="9">
        <v>0.18198012902561031</v>
      </c>
      <c r="AN350" s="9">
        <v>0.1136048239408575</v>
      </c>
      <c r="AO350" s="9">
        <v>5.485786084926015E-2</v>
      </c>
    </row>
    <row r="351" spans="1:41" ht="19.95" customHeight="1" x14ac:dyDescent="0.3">
      <c r="A351" s="16" t="s">
        <v>152</v>
      </c>
      <c r="B351" s="7">
        <v>0.42994426835182942</v>
      </c>
      <c r="C351" s="8">
        <v>0.59424726441038722</v>
      </c>
      <c r="D351" s="9">
        <v>0.48278804326926811</v>
      </c>
      <c r="E351" s="8">
        <v>0.51095680292878076</v>
      </c>
      <c r="F351" s="10">
        <v>0.36515750561473442</v>
      </c>
      <c r="G351" s="10">
        <v>0.10455012889678809</v>
      </c>
      <c r="H351" s="12">
        <v>0.33104548597594752</v>
      </c>
      <c r="I351" s="11">
        <v>0.40132293928024099</v>
      </c>
      <c r="J351" s="13">
        <v>0.51032872836104348</v>
      </c>
      <c r="K351" s="9">
        <v>0.4058295261976832</v>
      </c>
      <c r="L351" s="9">
        <v>0.47964303698011851</v>
      </c>
      <c r="M351" s="11">
        <v>0.42970963126946032</v>
      </c>
      <c r="N351" s="11">
        <v>0.43063240916103351</v>
      </c>
      <c r="O351" s="9">
        <v>0.43309345072791833</v>
      </c>
      <c r="P351" s="9">
        <v>0.42407055202952992</v>
      </c>
      <c r="Q351" s="13">
        <v>0.47780673906864679</v>
      </c>
      <c r="R351" s="12">
        <v>0.37276048349507052</v>
      </c>
      <c r="S351" s="9">
        <v>0.41916597808398892</v>
      </c>
      <c r="T351" s="9">
        <v>0.42459773382784322</v>
      </c>
      <c r="U351" s="9">
        <v>0.48299840520881693</v>
      </c>
      <c r="V351" s="9">
        <v>0.46465879996960591</v>
      </c>
      <c r="W351" s="11">
        <v>0.4081939012832877</v>
      </c>
      <c r="X351" s="11">
        <v>0.46268647288251818</v>
      </c>
      <c r="Y351" s="11">
        <v>0.42668090624963873</v>
      </c>
      <c r="Z351" s="11">
        <v>0.41346135925377281</v>
      </c>
      <c r="AA351" s="11">
        <v>0.44902533875644041</v>
      </c>
      <c r="AB351" s="11">
        <v>0.42960633419145661</v>
      </c>
      <c r="AC351" s="9">
        <v>0.4219917501228207</v>
      </c>
      <c r="AD351" s="9">
        <v>0.46064970552555679</v>
      </c>
      <c r="AE351" s="9">
        <v>0.45479747140402482</v>
      </c>
      <c r="AF351" s="9">
        <v>0.39399157664805451</v>
      </c>
      <c r="AG351" s="11">
        <v>0.39414958639014608</v>
      </c>
      <c r="AH351" s="11">
        <v>0.4125886828883345</v>
      </c>
      <c r="AI351" s="11">
        <v>0.43078095557366791</v>
      </c>
      <c r="AJ351" s="13">
        <v>0.51951653811243792</v>
      </c>
      <c r="AK351" s="10">
        <v>0.39965325128345569</v>
      </c>
      <c r="AL351" s="8">
        <v>0.53686501635941597</v>
      </c>
      <c r="AM351" s="9">
        <v>0.22238865567541069</v>
      </c>
      <c r="AN351" s="9">
        <v>0.33835252932477761</v>
      </c>
      <c r="AO351" s="9">
        <v>0.48208545619198051</v>
      </c>
    </row>
    <row r="352" spans="1:41" ht="19.95" customHeight="1" x14ac:dyDescent="0.3">
      <c r="A352" s="17" t="s">
        <v>153</v>
      </c>
      <c r="B352" s="7">
        <v>0.25329021153190562</v>
      </c>
      <c r="C352" s="10">
        <v>0.15388109917056469</v>
      </c>
      <c r="D352" s="9">
        <v>0.1968678170088784</v>
      </c>
      <c r="E352" s="9">
        <v>0.24924192680434951</v>
      </c>
      <c r="F352" s="8">
        <v>0.34827859031456992</v>
      </c>
      <c r="G352" s="10">
        <v>0.17241704985905151</v>
      </c>
      <c r="H352" s="13">
        <v>0.32335014816416702</v>
      </c>
      <c r="I352" s="13">
        <v>0.27195895588266261</v>
      </c>
      <c r="J352" s="12">
        <v>0.19754631620207769</v>
      </c>
      <c r="K352" s="9">
        <v>0.2452392310476588</v>
      </c>
      <c r="L352" s="9">
        <v>0.27353610711473292</v>
      </c>
      <c r="M352" s="11">
        <v>0.25993727216980522</v>
      </c>
      <c r="N352" s="11">
        <v>0.23379579215024329</v>
      </c>
      <c r="O352" s="9">
        <v>0.23558738454382611</v>
      </c>
      <c r="P352" s="9">
        <v>0.2714931710894366</v>
      </c>
      <c r="Q352" s="12">
        <v>0.20987045412604019</v>
      </c>
      <c r="R352" s="13">
        <v>0.29744208019716012</v>
      </c>
      <c r="S352" s="9">
        <v>0.26131604451346652</v>
      </c>
      <c r="T352" s="9">
        <v>0.25842020167209551</v>
      </c>
      <c r="U352" s="9">
        <v>0.18687406725598091</v>
      </c>
      <c r="V352" s="9">
        <v>0.20265216586981899</v>
      </c>
      <c r="W352" s="11">
        <v>0.23604570081587961</v>
      </c>
      <c r="X352" s="12">
        <v>0.21131658920534069</v>
      </c>
      <c r="Y352" s="11">
        <v>0.21645012777012959</v>
      </c>
      <c r="Z352" s="12">
        <v>0.1887434983038733</v>
      </c>
      <c r="AA352" s="11">
        <v>0.19856446062289451</v>
      </c>
      <c r="AB352" s="11">
        <v>0.27298476419236539</v>
      </c>
      <c r="AC352" s="9">
        <v>0.27383206579371999</v>
      </c>
      <c r="AD352" s="9">
        <v>0.24326479883667559</v>
      </c>
      <c r="AE352" s="9">
        <v>0.22979460732803109</v>
      </c>
      <c r="AF352" s="9">
        <v>0.25647030666002529</v>
      </c>
      <c r="AG352" s="11">
        <v>0.29852018437708527</v>
      </c>
      <c r="AH352" s="11">
        <v>0.23779498582750119</v>
      </c>
      <c r="AI352" s="11">
        <v>0.25264185289750962</v>
      </c>
      <c r="AJ352" s="11">
        <v>0.21536269313211151</v>
      </c>
      <c r="AK352" s="9">
        <v>0.25946081090472689</v>
      </c>
      <c r="AL352" s="10">
        <v>0.20311975593341841</v>
      </c>
      <c r="AM352" s="8">
        <v>0.42863380336427931</v>
      </c>
      <c r="AN352" s="9">
        <v>0.34562923322027639</v>
      </c>
      <c r="AO352" s="9">
        <v>0.23783772183829871</v>
      </c>
    </row>
    <row r="353" spans="1:41" ht="19.95" customHeight="1" x14ac:dyDescent="0.3">
      <c r="A353" s="16" t="s">
        <v>267</v>
      </c>
      <c r="B353" s="7">
        <v>0.19973813122245329</v>
      </c>
      <c r="C353" s="10">
        <v>9.5599850240308093E-2</v>
      </c>
      <c r="D353" s="9">
        <v>0.13027900706816831</v>
      </c>
      <c r="E353" s="10">
        <v>0.12100315904114189</v>
      </c>
      <c r="F353" s="9">
        <v>0.20003302744327189</v>
      </c>
      <c r="G353" s="8">
        <v>0.70438087452778542</v>
      </c>
      <c r="H353" s="11">
        <v>0.2170115317432349</v>
      </c>
      <c r="I353" s="11">
        <v>0.2168041097047336</v>
      </c>
      <c r="J353" s="11">
        <v>0.17668171034497479</v>
      </c>
      <c r="K353" s="8">
        <v>0.2266782309929696</v>
      </c>
      <c r="L353" s="10">
        <v>0.14061665782680369</v>
      </c>
      <c r="M353" s="11">
        <v>0.1918959584867625</v>
      </c>
      <c r="N353" s="11">
        <v>0.22273756097059291</v>
      </c>
      <c r="O353" s="9">
        <v>0.2092599394456667</v>
      </c>
      <c r="P353" s="9">
        <v>0.1906752025115378</v>
      </c>
      <c r="Q353" s="11">
        <v>0.1799440980537893</v>
      </c>
      <c r="R353" s="11">
        <v>0.23127094435815421</v>
      </c>
      <c r="S353" s="9">
        <v>0.19167320880424901</v>
      </c>
      <c r="T353" s="9">
        <v>0.19728568599355459</v>
      </c>
      <c r="U353" s="9">
        <v>0.20714992169899721</v>
      </c>
      <c r="V353" s="9">
        <v>0.25914321793995732</v>
      </c>
      <c r="W353" s="11">
        <v>0.21189640192334941</v>
      </c>
      <c r="X353" s="11">
        <v>0.20602513649145271</v>
      </c>
      <c r="Y353" s="11">
        <v>0.19912541518801469</v>
      </c>
      <c r="Z353" s="13">
        <v>0.28292574851266111</v>
      </c>
      <c r="AA353" s="11">
        <v>0.20989731632498509</v>
      </c>
      <c r="AB353" s="11">
        <v>0.18273499897807111</v>
      </c>
      <c r="AC353" s="9">
        <v>0.2021752484412371</v>
      </c>
      <c r="AD353" s="9">
        <v>0.16877129876107819</v>
      </c>
      <c r="AE353" s="9">
        <v>0.17277254236669709</v>
      </c>
      <c r="AF353" s="9">
        <v>0.23619444346405949</v>
      </c>
      <c r="AG353" s="11">
        <v>0.21356110338977269</v>
      </c>
      <c r="AH353" s="11">
        <v>0.22096446808015549</v>
      </c>
      <c r="AI353" s="11">
        <v>0.18064964395335401</v>
      </c>
      <c r="AJ353" s="11">
        <v>0.17311255165844991</v>
      </c>
      <c r="AK353" s="9">
        <v>0.22029056666481209</v>
      </c>
      <c r="AL353" s="10">
        <v>0.1452797142055067</v>
      </c>
      <c r="AM353" s="9">
        <v>0.16699741193469969</v>
      </c>
      <c r="AN353" s="9">
        <v>0.20241341351408851</v>
      </c>
      <c r="AO353" s="9">
        <v>0.22521896112046069</v>
      </c>
    </row>
    <row r="354" spans="1:41" ht="19.95" customHeight="1" x14ac:dyDescent="0.3">
      <c r="A354" s="17" t="s">
        <v>154</v>
      </c>
      <c r="B354" s="7">
        <v>0.1158499554317307</v>
      </c>
      <c r="C354" s="10">
        <v>7.0886854972473531E-2</v>
      </c>
      <c r="D354" s="9">
        <v>7.0120042024245696E-2</v>
      </c>
      <c r="E354" s="9">
        <v>0.1072947245404028</v>
      </c>
      <c r="F354" s="9">
        <v>0.13446809938542281</v>
      </c>
      <c r="G354" s="8">
        <v>0.22781915823456919</v>
      </c>
      <c r="H354" s="11">
        <v>0.12458719866476591</v>
      </c>
      <c r="I354" s="13">
        <v>0.14410479389105879</v>
      </c>
      <c r="J354" s="12">
        <v>8.9525303841961279E-2</v>
      </c>
      <c r="K354" s="8">
        <v>0.1294552207454415</v>
      </c>
      <c r="L354" s="10">
        <v>8.6115837438861739E-2</v>
      </c>
      <c r="M354" s="11">
        <v>0.1081126739654345</v>
      </c>
      <c r="N354" s="11">
        <v>0.13854176132830001</v>
      </c>
      <c r="O354" s="9">
        <v>0.11468497168107571</v>
      </c>
      <c r="P354" s="9">
        <v>0.1208253831921175</v>
      </c>
      <c r="Q354" s="12">
        <v>9.3080348227491713E-2</v>
      </c>
      <c r="R354" s="13">
        <v>0.14706127027586879</v>
      </c>
      <c r="S354" s="9">
        <v>9.5576870747714773E-2</v>
      </c>
      <c r="T354" s="9">
        <v>0.12714914314162559</v>
      </c>
      <c r="U354" s="9">
        <v>0.1208105348640663</v>
      </c>
      <c r="V354" s="9">
        <v>0.12432721863794791</v>
      </c>
      <c r="W354" s="11">
        <v>0.12863886290789539</v>
      </c>
      <c r="X354" s="13">
        <v>0.137658126189344</v>
      </c>
      <c r="Y354" s="11">
        <v>0.136986121762456</v>
      </c>
      <c r="Z354" s="13">
        <v>0.161810493458208</v>
      </c>
      <c r="AA354" s="11">
        <v>0.15683975178044449</v>
      </c>
      <c r="AB354" s="12">
        <v>8.6683327402529431E-2</v>
      </c>
      <c r="AC354" s="9">
        <v>9.874249250902431E-2</v>
      </c>
      <c r="AD354" s="9">
        <v>0.1113330064911798</v>
      </c>
      <c r="AE354" s="9">
        <v>0.1012594808642318</v>
      </c>
      <c r="AF354" s="9">
        <v>0.1345309779914928</v>
      </c>
      <c r="AG354" s="11">
        <v>0.13793364133034569</v>
      </c>
      <c r="AH354" s="11">
        <v>0.1218052812214544</v>
      </c>
      <c r="AI354" s="11">
        <v>0.1028252748519727</v>
      </c>
      <c r="AJ354" s="11">
        <v>9.5235261839275914E-2</v>
      </c>
      <c r="AK354" s="9">
        <v>0.12880456893367731</v>
      </c>
      <c r="AL354" s="10">
        <v>6.3340230925577695E-2</v>
      </c>
      <c r="AM354" s="9">
        <v>0.13859370337785409</v>
      </c>
      <c r="AN354" s="9">
        <v>0.1115091317100016</v>
      </c>
      <c r="AO354" s="8">
        <v>0.1794945761829147</v>
      </c>
    </row>
    <row r="355" spans="1:41" ht="19.95" customHeight="1" x14ac:dyDescent="0.3">
      <c r="A355" s="16" t="s">
        <v>155</v>
      </c>
      <c r="B355" s="7">
        <v>8.3888175790722622E-2</v>
      </c>
      <c r="C355" s="10">
        <v>2.4712995267834562E-2</v>
      </c>
      <c r="D355" s="9">
        <v>6.0158965043922603E-2</v>
      </c>
      <c r="E355" s="10">
        <v>1.370843450073906E-2</v>
      </c>
      <c r="F355" s="9">
        <v>6.5564928057849081E-2</v>
      </c>
      <c r="G355" s="8">
        <v>0.4765617162932162</v>
      </c>
      <c r="H355" s="11">
        <v>9.2424333078468993E-2</v>
      </c>
      <c r="I355" s="11">
        <v>7.2699315813674836E-2</v>
      </c>
      <c r="J355" s="11">
        <v>8.7156406503013567E-2</v>
      </c>
      <c r="K355" s="8">
        <v>9.7223010247528066E-2</v>
      </c>
      <c r="L355" s="10">
        <v>5.4500820387942003E-2</v>
      </c>
      <c r="M355" s="11">
        <v>8.3783284521328077E-2</v>
      </c>
      <c r="N355" s="11">
        <v>8.4195799642292971E-2</v>
      </c>
      <c r="O355" s="9">
        <v>9.4574967764591067E-2</v>
      </c>
      <c r="P355" s="9">
        <v>6.9849819319420331E-2</v>
      </c>
      <c r="Q355" s="11">
        <v>8.6863749826297576E-2</v>
      </c>
      <c r="R355" s="11">
        <v>8.4209674082285427E-2</v>
      </c>
      <c r="S355" s="9">
        <v>9.6096338056534225E-2</v>
      </c>
      <c r="T355" s="9">
        <v>7.0136542851929023E-2</v>
      </c>
      <c r="U355" s="9">
        <v>8.6339386834930906E-2</v>
      </c>
      <c r="V355" s="9">
        <v>0.13481599930200941</v>
      </c>
      <c r="W355" s="11">
        <v>8.3257539015453963E-2</v>
      </c>
      <c r="X355" s="12">
        <v>6.8367010302108705E-2</v>
      </c>
      <c r="Y355" s="11">
        <v>6.2139293425558739E-2</v>
      </c>
      <c r="Z355" s="11">
        <v>0.1211152550544531</v>
      </c>
      <c r="AA355" s="11">
        <v>5.3057564544540602E-2</v>
      </c>
      <c r="AB355" s="11">
        <v>9.6051671575541661E-2</v>
      </c>
      <c r="AC355" s="9">
        <v>0.10343275593221279</v>
      </c>
      <c r="AD355" s="9">
        <v>5.7438292269898411E-2</v>
      </c>
      <c r="AE355" s="9">
        <v>7.1513061502465294E-2</v>
      </c>
      <c r="AF355" s="9">
        <v>0.1016634654725667</v>
      </c>
      <c r="AG355" s="11">
        <v>7.5627462059426998E-2</v>
      </c>
      <c r="AH355" s="11">
        <v>9.915918685870119E-2</v>
      </c>
      <c r="AI355" s="11">
        <v>7.782436910138131E-2</v>
      </c>
      <c r="AJ355" s="11">
        <v>7.7877289819173967E-2</v>
      </c>
      <c r="AK355" s="9">
        <v>9.1485997731134805E-2</v>
      </c>
      <c r="AL355" s="9">
        <v>8.1939483279928962E-2</v>
      </c>
      <c r="AM355" s="9">
        <v>2.840370855684558E-2</v>
      </c>
      <c r="AN355" s="9">
        <v>9.0904281804086898E-2</v>
      </c>
      <c r="AO355" s="9">
        <v>4.5724384937545992E-2</v>
      </c>
    </row>
    <row r="356" spans="1:41" ht="19.95" customHeight="1" x14ac:dyDescent="0.3">
      <c r="A356" s="17" t="s">
        <v>20</v>
      </c>
      <c r="B356" s="7">
        <v>0</v>
      </c>
      <c r="C356" s="9">
        <v>0</v>
      </c>
      <c r="D356" s="9">
        <v>0</v>
      </c>
      <c r="E356" s="9">
        <v>0</v>
      </c>
      <c r="F356" s="9">
        <v>0</v>
      </c>
      <c r="G356" s="9">
        <v>0</v>
      </c>
      <c r="H356" s="11">
        <v>0</v>
      </c>
      <c r="I356" s="11">
        <v>0</v>
      </c>
      <c r="J356" s="11">
        <v>0</v>
      </c>
      <c r="K356" s="9">
        <v>0</v>
      </c>
      <c r="L356" s="9">
        <v>0</v>
      </c>
      <c r="M356" s="11">
        <v>0</v>
      </c>
      <c r="N356" s="11">
        <v>0</v>
      </c>
      <c r="O356" s="9">
        <v>0</v>
      </c>
      <c r="P356" s="9">
        <v>0</v>
      </c>
      <c r="Q356" s="11">
        <v>0</v>
      </c>
      <c r="R356" s="11">
        <v>0</v>
      </c>
      <c r="S356" s="9">
        <v>0</v>
      </c>
      <c r="T356" s="9">
        <v>0</v>
      </c>
      <c r="U356" s="9">
        <v>0</v>
      </c>
      <c r="V356" s="9">
        <v>0</v>
      </c>
      <c r="W356" s="11">
        <v>0</v>
      </c>
      <c r="X356" s="11">
        <v>0</v>
      </c>
      <c r="Y356" s="11">
        <v>0</v>
      </c>
      <c r="Z356" s="11">
        <v>0</v>
      </c>
      <c r="AA356" s="11">
        <v>0</v>
      </c>
      <c r="AB356" s="11">
        <v>0</v>
      </c>
      <c r="AC356" s="9">
        <v>0</v>
      </c>
      <c r="AD356" s="9">
        <v>0</v>
      </c>
      <c r="AE356" s="9">
        <v>0</v>
      </c>
      <c r="AF356" s="9">
        <v>0</v>
      </c>
      <c r="AG356" s="11">
        <v>0</v>
      </c>
      <c r="AH356" s="11">
        <v>0</v>
      </c>
      <c r="AI356" s="11">
        <v>0</v>
      </c>
      <c r="AJ356" s="11">
        <v>0</v>
      </c>
      <c r="AK356" s="9">
        <v>0</v>
      </c>
      <c r="AL356" s="9">
        <v>0</v>
      </c>
      <c r="AM356" s="9">
        <v>0</v>
      </c>
      <c r="AN356" s="9">
        <v>0</v>
      </c>
      <c r="AO356" s="9">
        <v>0</v>
      </c>
    </row>
    <row r="359" spans="1:41" x14ac:dyDescent="0.3">
      <c r="A359" s="1" t="s">
        <v>24</v>
      </c>
    </row>
    <row r="360" spans="1:41" ht="55.05" customHeight="1" x14ac:dyDescent="0.3">
      <c r="A360" s="19" t="s">
        <v>245</v>
      </c>
      <c r="B360" s="33"/>
      <c r="C360" s="33" t="s">
        <v>156</v>
      </c>
      <c r="D360" s="18"/>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c r="AH360" s="18"/>
      <c r="AI360" s="18"/>
      <c r="AJ360" s="18"/>
      <c r="AK360" s="18"/>
      <c r="AL360" s="18"/>
      <c r="AM360" s="18"/>
      <c r="AN360" s="18"/>
      <c r="AO360" s="18"/>
    </row>
    <row r="361" spans="1:41" ht="22.05" customHeight="1" x14ac:dyDescent="0.3">
      <c r="A361" s="2"/>
      <c r="B361" s="2"/>
      <c r="C361" s="51" t="s">
        <v>1</v>
      </c>
      <c r="D361" s="52"/>
      <c r="E361" s="52"/>
      <c r="F361" s="52"/>
      <c r="G361" s="53"/>
      <c r="H361" s="51" t="s">
        <v>2</v>
      </c>
      <c r="I361" s="52"/>
      <c r="J361" s="53"/>
      <c r="K361" s="51" t="s">
        <v>26</v>
      </c>
      <c r="L361" s="53"/>
      <c r="M361" s="51" t="s">
        <v>27</v>
      </c>
      <c r="N361" s="53"/>
      <c r="O361" s="51" t="s">
        <v>28</v>
      </c>
      <c r="P361" s="53"/>
      <c r="Q361" s="51" t="s">
        <v>29</v>
      </c>
      <c r="R361" s="53"/>
      <c r="S361" s="51" t="s">
        <v>30</v>
      </c>
      <c r="T361" s="52"/>
      <c r="U361" s="52"/>
      <c r="V361" s="53"/>
      <c r="W361" s="51" t="s">
        <v>31</v>
      </c>
      <c r="X361" s="52"/>
      <c r="Y361" s="52"/>
      <c r="Z361" s="52"/>
      <c r="AA361" s="52"/>
      <c r="AB361" s="53"/>
      <c r="AC361" s="51" t="s">
        <v>32</v>
      </c>
      <c r="AD361" s="52"/>
      <c r="AE361" s="52"/>
      <c r="AF361" s="53"/>
      <c r="AG361" s="51" t="s">
        <v>33</v>
      </c>
      <c r="AH361" s="52"/>
      <c r="AI361" s="52"/>
      <c r="AJ361" s="53"/>
      <c r="AK361" s="51" t="s">
        <v>34</v>
      </c>
      <c r="AL361" s="52"/>
      <c r="AM361" s="52"/>
      <c r="AN361" s="52"/>
      <c r="AO361" s="53"/>
    </row>
    <row r="362" spans="1:41" ht="58.05" customHeight="1" x14ac:dyDescent="0.3">
      <c r="A362" s="3" t="s">
        <v>35</v>
      </c>
      <c r="B362" s="3" t="s">
        <v>0</v>
      </c>
      <c r="C362" s="3" t="s">
        <v>3</v>
      </c>
      <c r="D362" s="3" t="s">
        <v>4</v>
      </c>
      <c r="E362" s="3" t="s">
        <v>5</v>
      </c>
      <c r="F362" s="3" t="s">
        <v>6</v>
      </c>
      <c r="G362" s="3" t="s">
        <v>7</v>
      </c>
      <c r="H362" s="3" t="s">
        <v>8</v>
      </c>
      <c r="I362" s="3" t="s">
        <v>9</v>
      </c>
      <c r="J362" s="3" t="s">
        <v>10</v>
      </c>
      <c r="K362" s="3" t="s">
        <v>36</v>
      </c>
      <c r="L362" s="3" t="s">
        <v>37</v>
      </c>
      <c r="M362" s="3" t="s">
        <v>38</v>
      </c>
      <c r="N362" s="3" t="s">
        <v>39</v>
      </c>
      <c r="O362" s="3" t="s">
        <v>40</v>
      </c>
      <c r="P362" s="3" t="s">
        <v>41</v>
      </c>
      <c r="Q362" s="3" t="s">
        <v>42</v>
      </c>
      <c r="R362" s="3" t="s">
        <v>43</v>
      </c>
      <c r="S362" s="3" t="s">
        <v>44</v>
      </c>
      <c r="T362" s="3" t="s">
        <v>45</v>
      </c>
      <c r="U362" s="3" t="s">
        <v>46</v>
      </c>
      <c r="V362" s="3" t="s">
        <v>47</v>
      </c>
      <c r="W362" s="3" t="s">
        <v>48</v>
      </c>
      <c r="X362" s="3" t="s">
        <v>49</v>
      </c>
      <c r="Y362" s="3" t="s">
        <v>50</v>
      </c>
      <c r="Z362" s="3" t="s">
        <v>51</v>
      </c>
      <c r="AA362" s="3" t="s">
        <v>52</v>
      </c>
      <c r="AB362" s="3" t="s">
        <v>53</v>
      </c>
      <c r="AC362" s="3" t="s">
        <v>54</v>
      </c>
      <c r="AD362" s="3" t="s">
        <v>55</v>
      </c>
      <c r="AE362" s="3" t="s">
        <v>56</v>
      </c>
      <c r="AF362" s="3" t="s">
        <v>57</v>
      </c>
      <c r="AG362" s="3" t="s">
        <v>58</v>
      </c>
      <c r="AH362" s="3" t="s">
        <v>59</v>
      </c>
      <c r="AI362" s="3" t="s">
        <v>60</v>
      </c>
      <c r="AJ362" s="3" t="s">
        <v>61</v>
      </c>
      <c r="AK362" s="3" t="s">
        <v>62</v>
      </c>
      <c r="AL362" s="3" t="s">
        <v>63</v>
      </c>
      <c r="AM362" s="3" t="s">
        <v>64</v>
      </c>
      <c r="AN362" s="3" t="s">
        <v>65</v>
      </c>
      <c r="AO362" s="3" t="s">
        <v>47</v>
      </c>
    </row>
    <row r="363" spans="1:41" ht="19.95" customHeight="1" x14ac:dyDescent="0.3">
      <c r="A363" s="14" t="s">
        <v>11</v>
      </c>
      <c r="B363" s="4">
        <v>1261.6743472218509</v>
      </c>
      <c r="C363" s="5">
        <v>281.38783437013632</v>
      </c>
      <c r="D363" s="5">
        <v>156.87679451704031</v>
      </c>
      <c r="E363" s="5">
        <v>240.93558388948441</v>
      </c>
      <c r="F363" s="5">
        <v>376.06875461339951</v>
      </c>
      <c r="G363" s="5">
        <v>112.46209186315539</v>
      </c>
      <c r="H363" s="6">
        <v>323.7420140504837</v>
      </c>
      <c r="I363" s="6">
        <v>401.05063897371292</v>
      </c>
      <c r="J363" s="6">
        <v>536.88169419765472</v>
      </c>
      <c r="K363" s="5">
        <v>869.65785181522369</v>
      </c>
      <c r="L363" s="5">
        <v>388.83214116096502</v>
      </c>
      <c r="M363" s="6">
        <v>942.13773411512375</v>
      </c>
      <c r="N363" s="6">
        <v>319.5366131067276</v>
      </c>
      <c r="O363" s="5">
        <v>719.64057701826096</v>
      </c>
      <c r="P363" s="5">
        <v>519.3626543879509</v>
      </c>
      <c r="Q363" s="6">
        <v>698.32732754945755</v>
      </c>
      <c r="R363" s="6">
        <v>449.23734587430948</v>
      </c>
      <c r="S363" s="5">
        <v>423.16365122795099</v>
      </c>
      <c r="T363" s="5">
        <v>564.15623950958252</v>
      </c>
      <c r="U363" s="5">
        <v>150.11412614583969</v>
      </c>
      <c r="V363" s="5">
        <v>54.718145608901978</v>
      </c>
      <c r="W363" s="6">
        <v>129.82944804430011</v>
      </c>
      <c r="X363" s="6">
        <v>531.60044091939926</v>
      </c>
      <c r="Y363" s="6">
        <v>379.44380962848658</v>
      </c>
      <c r="Z363" s="6">
        <v>205.8766921162605</v>
      </c>
      <c r="AA363" s="6">
        <v>98.745973408222198</v>
      </c>
      <c r="AB363" s="6">
        <v>475.91514146327972</v>
      </c>
      <c r="AC363" s="5">
        <v>354.81818503141398</v>
      </c>
      <c r="AD363" s="5">
        <v>302.16945284605032</v>
      </c>
      <c r="AE363" s="5">
        <v>262.52948176860809</v>
      </c>
      <c r="AF363" s="5">
        <v>223.8214519023895</v>
      </c>
      <c r="AG363" s="6">
        <v>297.63114702701569</v>
      </c>
      <c r="AH363" s="6">
        <v>388.85049515962601</v>
      </c>
      <c r="AI363" s="6">
        <v>383.28097748756409</v>
      </c>
      <c r="AJ363" s="6">
        <v>191.9117275476456</v>
      </c>
      <c r="AK363" s="5">
        <v>787.06616944074631</v>
      </c>
      <c r="AL363" s="5">
        <v>307.77169662713999</v>
      </c>
      <c r="AM363" s="5">
        <v>46.66985809803009</v>
      </c>
      <c r="AN363" s="5">
        <v>39.816687405109413</v>
      </c>
      <c r="AO363" s="5">
        <v>80.3499356508255</v>
      </c>
    </row>
    <row r="364" spans="1:41" ht="19.95" customHeight="1" x14ac:dyDescent="0.3">
      <c r="A364" s="15" t="s">
        <v>12</v>
      </c>
      <c r="B364" s="4">
        <v>1287</v>
      </c>
      <c r="C364" s="5">
        <v>313</v>
      </c>
      <c r="D364" s="5">
        <v>160</v>
      </c>
      <c r="E364" s="5">
        <v>253</v>
      </c>
      <c r="F364" s="5">
        <v>361</v>
      </c>
      <c r="G364" s="5">
        <v>114</v>
      </c>
      <c r="H364" s="6">
        <v>238</v>
      </c>
      <c r="I364" s="6">
        <v>441</v>
      </c>
      <c r="J364" s="6">
        <v>608</v>
      </c>
      <c r="K364" s="5">
        <v>896</v>
      </c>
      <c r="L364" s="5">
        <v>388</v>
      </c>
      <c r="M364" s="6">
        <v>944</v>
      </c>
      <c r="N364" s="6">
        <v>343</v>
      </c>
      <c r="O364" s="5">
        <v>732</v>
      </c>
      <c r="P364" s="5">
        <v>534</v>
      </c>
      <c r="Q364" s="6">
        <v>756</v>
      </c>
      <c r="R364" s="6">
        <v>431</v>
      </c>
      <c r="S364" s="5">
        <v>440</v>
      </c>
      <c r="T364" s="5">
        <v>569</v>
      </c>
      <c r="U364" s="5">
        <v>158</v>
      </c>
      <c r="V364" s="5">
        <v>57</v>
      </c>
      <c r="W364" s="6">
        <v>132</v>
      </c>
      <c r="X364" s="6">
        <v>558</v>
      </c>
      <c r="Y364" s="6">
        <v>393</v>
      </c>
      <c r="Z364" s="6">
        <v>197</v>
      </c>
      <c r="AA364" s="6">
        <v>101</v>
      </c>
      <c r="AB364" s="6">
        <v>483</v>
      </c>
      <c r="AC364" s="5">
        <v>342</v>
      </c>
      <c r="AD364" s="5">
        <v>315</v>
      </c>
      <c r="AE364" s="5">
        <v>276</v>
      </c>
      <c r="AF364" s="5">
        <v>234</v>
      </c>
      <c r="AG364" s="6">
        <v>183</v>
      </c>
      <c r="AH364" s="6">
        <v>459</v>
      </c>
      <c r="AI364" s="6">
        <v>442</v>
      </c>
      <c r="AJ364" s="6">
        <v>203</v>
      </c>
      <c r="AK364" s="5">
        <v>798</v>
      </c>
      <c r="AL364" s="5">
        <v>347</v>
      </c>
      <c r="AM364" s="5">
        <v>32</v>
      </c>
      <c r="AN364" s="5">
        <v>37</v>
      </c>
      <c r="AO364" s="5">
        <v>73</v>
      </c>
    </row>
    <row r="365" spans="1:41" ht="19.95" customHeight="1" x14ac:dyDescent="0.3">
      <c r="A365" s="16" t="s">
        <v>266</v>
      </c>
      <c r="B365" s="7">
        <v>0.16445531261939711</v>
      </c>
      <c r="C365" s="10">
        <v>0.1135007275852576</v>
      </c>
      <c r="D365" s="9">
        <v>0.22031597956121809</v>
      </c>
      <c r="E365" s="9">
        <v>0.13525786792806591</v>
      </c>
      <c r="F365" s="8">
        <v>0.18998849458225639</v>
      </c>
      <c r="G365" s="9">
        <v>0.18048310173316559</v>
      </c>
      <c r="H365" s="13">
        <v>0.27006701283814161</v>
      </c>
      <c r="I365" s="11">
        <v>0.1687992264779086</v>
      </c>
      <c r="J365" s="12">
        <v>9.7526090868941512E-2</v>
      </c>
      <c r="K365" s="9">
        <v>0.15407556617726359</v>
      </c>
      <c r="L365" s="9">
        <v>0.18553884557081859</v>
      </c>
      <c r="M365" s="11">
        <v>0.17592908533447449</v>
      </c>
      <c r="N365" s="11">
        <v>0.13062546719907139</v>
      </c>
      <c r="O365" s="8">
        <v>0.1896240901988345</v>
      </c>
      <c r="P365" s="10">
        <v>0.13244364532925609</v>
      </c>
      <c r="Q365" s="11">
        <v>0.1637914395571364</v>
      </c>
      <c r="R365" s="11">
        <v>0.16455599918099889</v>
      </c>
      <c r="S365" s="9">
        <v>0.16353755630259889</v>
      </c>
      <c r="T365" s="9">
        <v>0.1580886510997444</v>
      </c>
      <c r="U365" s="9">
        <v>0.1619156686436535</v>
      </c>
      <c r="V365" s="9">
        <v>0.22062656979195139</v>
      </c>
      <c r="W365" s="11">
        <v>0.21812835640327</v>
      </c>
      <c r="X365" s="12">
        <v>0.13428249475948259</v>
      </c>
      <c r="Y365" s="11">
        <v>0.13438813003299549</v>
      </c>
      <c r="Z365" s="13">
        <v>0.2214527443322519</v>
      </c>
      <c r="AA365" s="11">
        <v>0.25307661647484331</v>
      </c>
      <c r="AB365" s="11">
        <v>0.1759642577414382</v>
      </c>
      <c r="AC365" s="9">
        <v>0.16463638517770809</v>
      </c>
      <c r="AD365" s="9">
        <v>0.16308980081650559</v>
      </c>
      <c r="AE365" s="9">
        <v>0.1614783462473148</v>
      </c>
      <c r="AF365" s="9">
        <v>0.1573594083216584</v>
      </c>
      <c r="AG365" s="11">
        <v>0.1537873829892466</v>
      </c>
      <c r="AH365" s="11">
        <v>0.16379596171401589</v>
      </c>
      <c r="AI365" s="11">
        <v>0.18278332350418011</v>
      </c>
      <c r="AJ365" s="11">
        <v>0.14573169986798951</v>
      </c>
      <c r="AK365" s="8">
        <v>0.1870734301947333</v>
      </c>
      <c r="AL365" s="10">
        <v>8.5929334880033154E-2</v>
      </c>
      <c r="AM365" s="8">
        <v>0.30083308185086183</v>
      </c>
      <c r="AN365" s="8">
        <v>0.2934137952206376</v>
      </c>
      <c r="AO365" s="9">
        <v>0.1005683605268882</v>
      </c>
    </row>
    <row r="366" spans="1:41" ht="19.95" customHeight="1" x14ac:dyDescent="0.3">
      <c r="A366" s="17" t="s">
        <v>151</v>
      </c>
      <c r="B366" s="7">
        <v>2.841399221251727E-2</v>
      </c>
      <c r="C366" s="9">
        <v>1.7754694764183E-2</v>
      </c>
      <c r="D366" s="8">
        <v>6.8628950532474864E-2</v>
      </c>
      <c r="E366" s="9">
        <v>1.7647352678629599E-2</v>
      </c>
      <c r="F366" s="9">
        <v>3.1255440747688379E-2</v>
      </c>
      <c r="G366" s="9">
        <v>1.1402180834449899E-2</v>
      </c>
      <c r="H366" s="13">
        <v>5.0091748512417038E-2</v>
      </c>
      <c r="I366" s="11">
        <v>3.2982011256059672E-2</v>
      </c>
      <c r="J366" s="12">
        <v>1.1929899838856031E-2</v>
      </c>
      <c r="K366" s="9">
        <v>2.5653891376979591E-2</v>
      </c>
      <c r="L366" s="9">
        <v>3.4819901900765303E-2</v>
      </c>
      <c r="M366" s="11">
        <v>3.3123860158583977E-2</v>
      </c>
      <c r="N366" s="11">
        <v>1.4527181960802431E-2</v>
      </c>
      <c r="O366" s="9">
        <v>3.2751181014163917E-2</v>
      </c>
      <c r="P366" s="9">
        <v>2.1932856682886481E-2</v>
      </c>
      <c r="Q366" s="11">
        <v>3.3126763642865341E-2</v>
      </c>
      <c r="R366" s="11">
        <v>2.830548454706509E-2</v>
      </c>
      <c r="S366" s="9">
        <v>3.6330718371838502E-2</v>
      </c>
      <c r="T366" s="9">
        <v>1.8384644853338829E-2</v>
      </c>
      <c r="U366" s="9">
        <v>5.2826542066018542E-2</v>
      </c>
      <c r="V366" s="9">
        <v>2.4225913233253429E-2</v>
      </c>
      <c r="W366" s="13">
        <v>7.4351003534496085E-2</v>
      </c>
      <c r="X366" s="11">
        <v>2.1097408789412901E-2</v>
      </c>
      <c r="Y366" s="11">
        <v>2.5418880245894102E-2</v>
      </c>
      <c r="Z366" s="11">
        <v>3.7456819525717673E-2</v>
      </c>
      <c r="AA366" s="11">
        <v>5.0578910404092063E-2</v>
      </c>
      <c r="AB366" s="11">
        <v>2.9011799233356759E-2</v>
      </c>
      <c r="AC366" s="9">
        <v>1.353219007143709E-2</v>
      </c>
      <c r="AD366" s="9">
        <v>3.8816274867905107E-2</v>
      </c>
      <c r="AE366" s="9">
        <v>3.2564891335695748E-2</v>
      </c>
      <c r="AF366" s="9">
        <v>3.9868486951345372E-2</v>
      </c>
      <c r="AG366" s="11">
        <v>3.6942684685653898E-2</v>
      </c>
      <c r="AH366" s="11">
        <v>2.4795913599785391E-2</v>
      </c>
      <c r="AI366" s="11">
        <v>2.4755484154048251E-2</v>
      </c>
      <c r="AJ366" s="11">
        <v>2.982465994461736E-2</v>
      </c>
      <c r="AK366" s="8">
        <v>4.0645730661255992E-2</v>
      </c>
      <c r="AL366" s="10">
        <v>7.3331499888789837E-3</v>
      </c>
      <c r="AM366" s="9">
        <v>0</v>
      </c>
      <c r="AN366" s="9">
        <v>0</v>
      </c>
      <c r="AO366" s="9">
        <v>1.993019053904382E-2</v>
      </c>
    </row>
    <row r="367" spans="1:41" ht="19.95" customHeight="1" x14ac:dyDescent="0.3">
      <c r="A367" s="16" t="s">
        <v>152</v>
      </c>
      <c r="B367" s="7">
        <v>0.1360413204068798</v>
      </c>
      <c r="C367" s="10">
        <v>9.5746032821074592E-2</v>
      </c>
      <c r="D367" s="9">
        <v>0.1516870290287432</v>
      </c>
      <c r="E367" s="9">
        <v>0.1176105152494363</v>
      </c>
      <c r="F367" s="8">
        <v>0.15873305383456801</v>
      </c>
      <c r="G367" s="9">
        <v>0.16908092089871571</v>
      </c>
      <c r="H367" s="13">
        <v>0.21997526432572459</v>
      </c>
      <c r="I367" s="11">
        <v>0.13581721522184889</v>
      </c>
      <c r="J367" s="12">
        <v>8.5596191030085478E-2</v>
      </c>
      <c r="K367" s="9">
        <v>0.12842167480028399</v>
      </c>
      <c r="L367" s="9">
        <v>0.15071894367005331</v>
      </c>
      <c r="M367" s="11">
        <v>0.14280522517589059</v>
      </c>
      <c r="N367" s="11">
        <v>0.1160982852382689</v>
      </c>
      <c r="O367" s="8">
        <v>0.15687290918467059</v>
      </c>
      <c r="P367" s="10">
        <v>0.1105107886463696</v>
      </c>
      <c r="Q367" s="11">
        <v>0.13066467591427111</v>
      </c>
      <c r="R367" s="11">
        <v>0.13625051463393381</v>
      </c>
      <c r="S367" s="9">
        <v>0.1272068379307604</v>
      </c>
      <c r="T367" s="9">
        <v>0.13970400624640561</v>
      </c>
      <c r="U367" s="9">
        <v>0.109089126577635</v>
      </c>
      <c r="V367" s="9">
        <v>0.19640065655869801</v>
      </c>
      <c r="W367" s="11">
        <v>0.14377735286877391</v>
      </c>
      <c r="X367" s="11">
        <v>0.1131850859700697</v>
      </c>
      <c r="Y367" s="11">
        <v>0.1089692497871014</v>
      </c>
      <c r="Z367" s="13">
        <v>0.18399592480653421</v>
      </c>
      <c r="AA367" s="11">
        <v>0.20249770607075121</v>
      </c>
      <c r="AB367" s="11">
        <v>0.1469524585080815</v>
      </c>
      <c r="AC367" s="9">
        <v>0.15110419510627099</v>
      </c>
      <c r="AD367" s="9">
        <v>0.1242735259486005</v>
      </c>
      <c r="AE367" s="9">
        <v>0.1289134549116191</v>
      </c>
      <c r="AF367" s="9">
        <v>0.117490921370313</v>
      </c>
      <c r="AG367" s="11">
        <v>0.1168446983035927</v>
      </c>
      <c r="AH367" s="11">
        <v>0.1390000481142305</v>
      </c>
      <c r="AI367" s="11">
        <v>0.15802783935013179</v>
      </c>
      <c r="AJ367" s="11">
        <v>0.1159070399233721</v>
      </c>
      <c r="AK367" s="9">
        <v>0.14642769953347731</v>
      </c>
      <c r="AL367" s="10">
        <v>7.8596184891154178E-2</v>
      </c>
      <c r="AM367" s="8">
        <v>0.30083308185086183</v>
      </c>
      <c r="AN367" s="8">
        <v>0.2934137952206376</v>
      </c>
      <c r="AO367" s="9">
        <v>8.0638169987844344E-2</v>
      </c>
    </row>
    <row r="368" spans="1:41" ht="19.95" customHeight="1" x14ac:dyDescent="0.3">
      <c r="A368" s="17" t="s">
        <v>153</v>
      </c>
      <c r="B368" s="7">
        <v>0.31744814707206997</v>
      </c>
      <c r="C368" s="10">
        <v>0.25278796591079589</v>
      </c>
      <c r="D368" s="9">
        <v>0.25127747554286778</v>
      </c>
      <c r="E368" s="8">
        <v>0.3553935502039835</v>
      </c>
      <c r="F368" s="8">
        <v>0.3859165106459958</v>
      </c>
      <c r="G368" s="9">
        <v>0.23903698383355629</v>
      </c>
      <c r="H368" s="11">
        <v>0.3521905312099517</v>
      </c>
      <c r="I368" s="11">
        <v>0.32923953125152799</v>
      </c>
      <c r="J368" s="11">
        <v>0.28769017293002791</v>
      </c>
      <c r="K368" s="10">
        <v>0.28316090338769673</v>
      </c>
      <c r="L368" s="8">
        <v>0.39202336201020971</v>
      </c>
      <c r="M368" s="11">
        <v>0.32592529985091812</v>
      </c>
      <c r="N368" s="11">
        <v>0.29245368577024677</v>
      </c>
      <c r="O368" s="10">
        <v>0.29494434528140018</v>
      </c>
      <c r="P368" s="8">
        <v>0.3497307087652724</v>
      </c>
      <c r="Q368" s="11">
        <v>0.28640747785963178</v>
      </c>
      <c r="R368" s="11">
        <v>0.33646445411540871</v>
      </c>
      <c r="S368" s="9">
        <v>0.30987358816941563</v>
      </c>
      <c r="T368" s="8">
        <v>0.34674267501576539</v>
      </c>
      <c r="U368" s="9">
        <v>0.23971134588381479</v>
      </c>
      <c r="V368" s="9">
        <v>0.27665019101561378</v>
      </c>
      <c r="W368" s="11">
        <v>0.26157031788605217</v>
      </c>
      <c r="X368" s="11">
        <v>0.29363823863602623</v>
      </c>
      <c r="Y368" s="11">
        <v>0.28995855337507342</v>
      </c>
      <c r="Z368" s="11">
        <v>0.29361428953445662</v>
      </c>
      <c r="AA368" s="11">
        <v>0.2429435597505322</v>
      </c>
      <c r="AB368" s="13">
        <v>0.36171643123731739</v>
      </c>
      <c r="AC368" s="8">
        <v>0.38975234160380612</v>
      </c>
      <c r="AD368" s="9">
        <v>0.28907370089483231</v>
      </c>
      <c r="AE368" s="9">
        <v>0.29302141942511989</v>
      </c>
      <c r="AF368" s="9">
        <v>0.26671923194827518</v>
      </c>
      <c r="AG368" s="13">
        <v>0.38552158055299418</v>
      </c>
      <c r="AH368" s="11">
        <v>0.28962323180074628</v>
      </c>
      <c r="AI368" s="11">
        <v>0.3077151045231184</v>
      </c>
      <c r="AJ368" s="11">
        <v>0.28769200856584992</v>
      </c>
      <c r="AK368" s="9">
        <v>0.323307213747898</v>
      </c>
      <c r="AL368" s="9">
        <v>0.27300941142624441</v>
      </c>
      <c r="AM368" s="9">
        <v>0.34528168414451221</v>
      </c>
      <c r="AN368" s="9">
        <v>0.35425369049425842</v>
      </c>
      <c r="AO368" s="9">
        <v>0.39586824544361671</v>
      </c>
    </row>
    <row r="369" spans="1:41" ht="19.95" customHeight="1" x14ac:dyDescent="0.3">
      <c r="A369" s="16" t="s">
        <v>267</v>
      </c>
      <c r="B369" s="7">
        <v>0.51809654030853303</v>
      </c>
      <c r="C369" s="8">
        <v>0.63371130650394647</v>
      </c>
      <c r="D369" s="9">
        <v>0.5284065448959141</v>
      </c>
      <c r="E369" s="9">
        <v>0.50934858186795062</v>
      </c>
      <c r="F369" s="10">
        <v>0.42409499477174778</v>
      </c>
      <c r="G369" s="9">
        <v>0.58047991443327807</v>
      </c>
      <c r="H369" s="12">
        <v>0.3777424559519067</v>
      </c>
      <c r="I369" s="11">
        <v>0.50196124227056338</v>
      </c>
      <c r="J369" s="13">
        <v>0.61478373620103066</v>
      </c>
      <c r="K369" s="8">
        <v>0.56276353043503979</v>
      </c>
      <c r="L369" s="10">
        <v>0.42243779241897172</v>
      </c>
      <c r="M369" s="12">
        <v>0.49814561481460728</v>
      </c>
      <c r="N369" s="13">
        <v>0.5769208470306818</v>
      </c>
      <c r="O369" s="9">
        <v>0.51543156451976524</v>
      </c>
      <c r="P369" s="9">
        <v>0.51782564590547153</v>
      </c>
      <c r="Q369" s="11">
        <v>0.54980108258323179</v>
      </c>
      <c r="R369" s="11">
        <v>0.4989795467035924</v>
      </c>
      <c r="S369" s="9">
        <v>0.52658885552798551</v>
      </c>
      <c r="T369" s="9">
        <v>0.49516867388449021</v>
      </c>
      <c r="U369" s="8">
        <v>0.5983729854725317</v>
      </c>
      <c r="V369" s="9">
        <v>0.50272323919243478</v>
      </c>
      <c r="W369" s="11">
        <v>0.52030132571067778</v>
      </c>
      <c r="X369" s="13">
        <v>0.57207926660449115</v>
      </c>
      <c r="Y369" s="13">
        <v>0.57565331659193109</v>
      </c>
      <c r="Z369" s="11">
        <v>0.48493296613329151</v>
      </c>
      <c r="AA369" s="11">
        <v>0.50397982377462458</v>
      </c>
      <c r="AB369" s="12">
        <v>0.46231931102124429</v>
      </c>
      <c r="AC369" s="10">
        <v>0.44561127321848581</v>
      </c>
      <c r="AD369" s="9">
        <v>0.54783649828866221</v>
      </c>
      <c r="AE369" s="9">
        <v>0.54550023432756523</v>
      </c>
      <c r="AF369" s="9">
        <v>0.57592135973006642</v>
      </c>
      <c r="AG369" s="12">
        <v>0.46069103645775911</v>
      </c>
      <c r="AH369" s="11">
        <v>0.54658080648523777</v>
      </c>
      <c r="AI369" s="11">
        <v>0.50950157197270152</v>
      </c>
      <c r="AJ369" s="11">
        <v>0.56657629156616074</v>
      </c>
      <c r="AK369" s="10">
        <v>0.48961935605736873</v>
      </c>
      <c r="AL369" s="8">
        <v>0.64106125369372247</v>
      </c>
      <c r="AM369" s="10">
        <v>0.35388523400462601</v>
      </c>
      <c r="AN369" s="9">
        <v>0.35233251428510393</v>
      </c>
      <c r="AO369" s="9">
        <v>0.50356339402949524</v>
      </c>
    </row>
    <row r="370" spans="1:41" ht="19.95" customHeight="1" x14ac:dyDescent="0.3">
      <c r="A370" s="17" t="s">
        <v>154</v>
      </c>
      <c r="B370" s="7">
        <v>0.32018154046685082</v>
      </c>
      <c r="C370" s="9">
        <v>0.3699251068324465</v>
      </c>
      <c r="D370" s="9">
        <v>0.28941252342055318</v>
      </c>
      <c r="E370" s="9">
        <v>0.38255361835345392</v>
      </c>
      <c r="F370" s="10">
        <v>0.25166355538250401</v>
      </c>
      <c r="G370" s="9">
        <v>0.34685576642325439</v>
      </c>
      <c r="H370" s="12">
        <v>0.25493028708309262</v>
      </c>
      <c r="I370" s="11">
        <v>0.33021306757496433</v>
      </c>
      <c r="J370" s="11">
        <v>0.35203478116775172</v>
      </c>
      <c r="K370" s="8">
        <v>0.34051697874685799</v>
      </c>
      <c r="L370" s="10">
        <v>0.27732165220559529</v>
      </c>
      <c r="M370" s="11">
        <v>0.31433667659376152</v>
      </c>
      <c r="N370" s="11">
        <v>0.33741482948517232</v>
      </c>
      <c r="O370" s="9">
        <v>0.31814058256938571</v>
      </c>
      <c r="P370" s="9">
        <v>0.32176248617607761</v>
      </c>
      <c r="Q370" s="11">
        <v>0.32611323921765978</v>
      </c>
      <c r="R370" s="11">
        <v>0.32821073071272572</v>
      </c>
      <c r="S370" s="9">
        <v>0.33518485445804092</v>
      </c>
      <c r="T370" s="9">
        <v>0.29860343340966372</v>
      </c>
      <c r="U370" s="9">
        <v>0.33573723059716548</v>
      </c>
      <c r="V370" s="9">
        <v>0.37786120324061401</v>
      </c>
      <c r="W370" s="11">
        <v>0.29937112682162009</v>
      </c>
      <c r="X370" s="11">
        <v>0.35326861071922738</v>
      </c>
      <c r="Y370" s="11">
        <v>0.34038881062813858</v>
      </c>
      <c r="Z370" s="11">
        <v>0.30753001823098502</v>
      </c>
      <c r="AA370" s="11">
        <v>0.26311095120653849</v>
      </c>
      <c r="AB370" s="11">
        <v>0.30208328014976787</v>
      </c>
      <c r="AC370" s="9">
        <v>0.2983028480358868</v>
      </c>
      <c r="AD370" s="9">
        <v>0.29234674764209062</v>
      </c>
      <c r="AE370" s="9">
        <v>0.3417440627570813</v>
      </c>
      <c r="AF370" s="8">
        <v>0.37465421368055268</v>
      </c>
      <c r="AG370" s="11">
        <v>0.29800564171899813</v>
      </c>
      <c r="AH370" s="11">
        <v>0.31858853718663122</v>
      </c>
      <c r="AI370" s="11">
        <v>0.33416963365363772</v>
      </c>
      <c r="AJ370" s="11">
        <v>0.32986468119467621</v>
      </c>
      <c r="AK370" s="9">
        <v>0.31570922350476988</v>
      </c>
      <c r="AL370" s="8">
        <v>0.36762262941167773</v>
      </c>
      <c r="AM370" s="9">
        <v>0.30149134544184453</v>
      </c>
      <c r="AN370" s="10">
        <v>0.14957663596345441</v>
      </c>
      <c r="AO370" s="9">
        <v>0.27766969369536493</v>
      </c>
    </row>
    <row r="371" spans="1:41" ht="19.95" customHeight="1" x14ac:dyDescent="0.3">
      <c r="A371" s="16" t="s">
        <v>155</v>
      </c>
      <c r="B371" s="7">
        <v>0.19791499984168209</v>
      </c>
      <c r="C371" s="8">
        <v>0.26378619967150002</v>
      </c>
      <c r="D371" s="9">
        <v>0.23899402147536089</v>
      </c>
      <c r="E371" s="10">
        <v>0.12679496351449671</v>
      </c>
      <c r="F371" s="9">
        <v>0.1724314393892438</v>
      </c>
      <c r="G371" s="9">
        <v>0.2336241480100236</v>
      </c>
      <c r="H371" s="12">
        <v>0.1228121688688141</v>
      </c>
      <c r="I371" s="12">
        <v>0.17174817469559911</v>
      </c>
      <c r="J371" s="13">
        <v>0.262748955033279</v>
      </c>
      <c r="K371" s="8">
        <v>0.22224655168818169</v>
      </c>
      <c r="L371" s="10">
        <v>0.1451161402133764</v>
      </c>
      <c r="M371" s="12">
        <v>0.1838089382208459</v>
      </c>
      <c r="N371" s="13">
        <v>0.23950601754550949</v>
      </c>
      <c r="O371" s="9">
        <v>0.19729098195037961</v>
      </c>
      <c r="P371" s="9">
        <v>0.196063159729394</v>
      </c>
      <c r="Q371" s="13">
        <v>0.22368784336557199</v>
      </c>
      <c r="R371" s="12">
        <v>0.17076881599086671</v>
      </c>
      <c r="S371" s="9">
        <v>0.1914040010699446</v>
      </c>
      <c r="T371" s="9">
        <v>0.19656524047482651</v>
      </c>
      <c r="U371" s="9">
        <v>0.26263575487536622</v>
      </c>
      <c r="V371" s="10">
        <v>0.1248620359518209</v>
      </c>
      <c r="W371" s="11">
        <v>0.22093019888905771</v>
      </c>
      <c r="X371" s="11">
        <v>0.21881065588526369</v>
      </c>
      <c r="Y371" s="13">
        <v>0.2352645059637925</v>
      </c>
      <c r="Z371" s="11">
        <v>0.17740294790230651</v>
      </c>
      <c r="AA371" s="11">
        <v>0.24086887256808601</v>
      </c>
      <c r="AB371" s="12">
        <v>0.16023603087147639</v>
      </c>
      <c r="AC371" s="10">
        <v>0.14730842518259901</v>
      </c>
      <c r="AD371" s="8">
        <v>0.25548975064657159</v>
      </c>
      <c r="AE371" s="9">
        <v>0.20375617157048401</v>
      </c>
      <c r="AF371" s="9">
        <v>0.20126714604951371</v>
      </c>
      <c r="AG371" s="11">
        <v>0.16268539473876101</v>
      </c>
      <c r="AH371" s="11">
        <v>0.22799226929860661</v>
      </c>
      <c r="AI371" s="11">
        <v>0.17533193831906391</v>
      </c>
      <c r="AJ371" s="11">
        <v>0.23671161037148461</v>
      </c>
      <c r="AK371" s="10">
        <v>0.1739101325525988</v>
      </c>
      <c r="AL371" s="8">
        <v>0.27343862428204468</v>
      </c>
      <c r="AM371" s="10">
        <v>5.2393888562781543E-2</v>
      </c>
      <c r="AN371" s="9">
        <v>0.20275587832164951</v>
      </c>
      <c r="AO371" s="9">
        <v>0.22589370033413031</v>
      </c>
    </row>
    <row r="372" spans="1:41" ht="19.95" customHeight="1" x14ac:dyDescent="0.3">
      <c r="A372" s="17" t="s">
        <v>20</v>
      </c>
      <c r="B372" s="7">
        <v>0</v>
      </c>
      <c r="C372" s="9">
        <v>0</v>
      </c>
      <c r="D372" s="9">
        <v>0</v>
      </c>
      <c r="E372" s="9">
        <v>0</v>
      </c>
      <c r="F372" s="9">
        <v>0</v>
      </c>
      <c r="G372" s="9">
        <v>0</v>
      </c>
      <c r="H372" s="11">
        <v>0</v>
      </c>
      <c r="I372" s="11">
        <v>0</v>
      </c>
      <c r="J372" s="11">
        <v>0</v>
      </c>
      <c r="K372" s="9">
        <v>0</v>
      </c>
      <c r="L372" s="9">
        <v>0</v>
      </c>
      <c r="M372" s="11">
        <v>0</v>
      </c>
      <c r="N372" s="11">
        <v>0</v>
      </c>
      <c r="O372" s="9">
        <v>0</v>
      </c>
      <c r="P372" s="9">
        <v>0</v>
      </c>
      <c r="Q372" s="11">
        <v>0</v>
      </c>
      <c r="R372" s="11">
        <v>0</v>
      </c>
      <c r="S372" s="9">
        <v>0</v>
      </c>
      <c r="T372" s="9">
        <v>0</v>
      </c>
      <c r="U372" s="9">
        <v>0</v>
      </c>
      <c r="V372" s="9">
        <v>0</v>
      </c>
      <c r="W372" s="11">
        <v>0</v>
      </c>
      <c r="X372" s="11">
        <v>0</v>
      </c>
      <c r="Y372" s="11">
        <v>0</v>
      </c>
      <c r="Z372" s="11">
        <v>0</v>
      </c>
      <c r="AA372" s="11">
        <v>0</v>
      </c>
      <c r="AB372" s="11">
        <v>0</v>
      </c>
      <c r="AC372" s="9">
        <v>0</v>
      </c>
      <c r="AD372" s="9">
        <v>0</v>
      </c>
      <c r="AE372" s="9">
        <v>0</v>
      </c>
      <c r="AF372" s="9">
        <v>0</v>
      </c>
      <c r="AG372" s="11">
        <v>0</v>
      </c>
      <c r="AH372" s="11">
        <v>0</v>
      </c>
      <c r="AI372" s="11">
        <v>0</v>
      </c>
      <c r="AJ372" s="11">
        <v>0</v>
      </c>
      <c r="AK372" s="9">
        <v>0</v>
      </c>
      <c r="AL372" s="9">
        <v>0</v>
      </c>
      <c r="AM372" s="9">
        <v>0</v>
      </c>
      <c r="AN372" s="9">
        <v>0</v>
      </c>
      <c r="AO372" s="9">
        <v>0</v>
      </c>
    </row>
    <row r="375" spans="1:41" x14ac:dyDescent="0.3">
      <c r="A375" s="1" t="s">
        <v>24</v>
      </c>
    </row>
    <row r="376" spans="1:41" ht="55.05" customHeight="1" x14ac:dyDescent="0.3">
      <c r="A376" s="19" t="s">
        <v>246</v>
      </c>
      <c r="B376" s="33"/>
      <c r="C376" s="33" t="s">
        <v>157</v>
      </c>
      <c r="D376" s="18"/>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c r="AH376" s="18"/>
      <c r="AI376" s="18"/>
      <c r="AJ376" s="18"/>
      <c r="AK376" s="18"/>
      <c r="AL376" s="18"/>
      <c r="AM376" s="18"/>
      <c r="AN376" s="18"/>
      <c r="AO376" s="18"/>
    </row>
    <row r="377" spans="1:41" ht="22.05" customHeight="1" x14ac:dyDescent="0.3">
      <c r="A377" s="2"/>
      <c r="B377" s="2"/>
      <c r="C377" s="51" t="s">
        <v>1</v>
      </c>
      <c r="D377" s="52"/>
      <c r="E377" s="52"/>
      <c r="F377" s="52"/>
      <c r="G377" s="53"/>
      <c r="H377" s="51" t="s">
        <v>2</v>
      </c>
      <c r="I377" s="52"/>
      <c r="J377" s="53"/>
      <c r="K377" s="51" t="s">
        <v>26</v>
      </c>
      <c r="L377" s="53"/>
      <c r="M377" s="51" t="s">
        <v>27</v>
      </c>
      <c r="N377" s="53"/>
      <c r="O377" s="51" t="s">
        <v>28</v>
      </c>
      <c r="P377" s="53"/>
      <c r="Q377" s="51" t="s">
        <v>29</v>
      </c>
      <c r="R377" s="53"/>
      <c r="S377" s="51" t="s">
        <v>30</v>
      </c>
      <c r="T377" s="52"/>
      <c r="U377" s="52"/>
      <c r="V377" s="53"/>
      <c r="W377" s="51" t="s">
        <v>31</v>
      </c>
      <c r="X377" s="52"/>
      <c r="Y377" s="52"/>
      <c r="Z377" s="52"/>
      <c r="AA377" s="52"/>
      <c r="AB377" s="53"/>
      <c r="AC377" s="51" t="s">
        <v>32</v>
      </c>
      <c r="AD377" s="52"/>
      <c r="AE377" s="52"/>
      <c r="AF377" s="53"/>
      <c r="AG377" s="51" t="s">
        <v>33</v>
      </c>
      <c r="AH377" s="52"/>
      <c r="AI377" s="52"/>
      <c r="AJ377" s="53"/>
      <c r="AK377" s="51" t="s">
        <v>34</v>
      </c>
      <c r="AL377" s="52"/>
      <c r="AM377" s="52"/>
      <c r="AN377" s="52"/>
      <c r="AO377" s="53"/>
    </row>
    <row r="378" spans="1:41" ht="58.05" customHeight="1" x14ac:dyDescent="0.3">
      <c r="A378" s="3" t="s">
        <v>35</v>
      </c>
      <c r="B378" s="3" t="s">
        <v>0</v>
      </c>
      <c r="C378" s="3" t="s">
        <v>3</v>
      </c>
      <c r="D378" s="3" t="s">
        <v>4</v>
      </c>
      <c r="E378" s="3" t="s">
        <v>5</v>
      </c>
      <c r="F378" s="3" t="s">
        <v>6</v>
      </c>
      <c r="G378" s="3" t="s">
        <v>7</v>
      </c>
      <c r="H378" s="3" t="s">
        <v>8</v>
      </c>
      <c r="I378" s="3" t="s">
        <v>9</v>
      </c>
      <c r="J378" s="3" t="s">
        <v>10</v>
      </c>
      <c r="K378" s="3" t="s">
        <v>36</v>
      </c>
      <c r="L378" s="3" t="s">
        <v>37</v>
      </c>
      <c r="M378" s="3" t="s">
        <v>38</v>
      </c>
      <c r="N378" s="3" t="s">
        <v>39</v>
      </c>
      <c r="O378" s="3" t="s">
        <v>40</v>
      </c>
      <c r="P378" s="3" t="s">
        <v>41</v>
      </c>
      <c r="Q378" s="3" t="s">
        <v>42</v>
      </c>
      <c r="R378" s="3" t="s">
        <v>43</v>
      </c>
      <c r="S378" s="3" t="s">
        <v>44</v>
      </c>
      <c r="T378" s="3" t="s">
        <v>45</v>
      </c>
      <c r="U378" s="3" t="s">
        <v>46</v>
      </c>
      <c r="V378" s="3" t="s">
        <v>47</v>
      </c>
      <c r="W378" s="3" t="s">
        <v>48</v>
      </c>
      <c r="X378" s="3" t="s">
        <v>49</v>
      </c>
      <c r="Y378" s="3" t="s">
        <v>50</v>
      </c>
      <c r="Z378" s="3" t="s">
        <v>51</v>
      </c>
      <c r="AA378" s="3" t="s">
        <v>52</v>
      </c>
      <c r="AB378" s="3" t="s">
        <v>53</v>
      </c>
      <c r="AC378" s="3" t="s">
        <v>54</v>
      </c>
      <c r="AD378" s="3" t="s">
        <v>55</v>
      </c>
      <c r="AE378" s="3" t="s">
        <v>56</v>
      </c>
      <c r="AF378" s="3" t="s">
        <v>57</v>
      </c>
      <c r="AG378" s="3" t="s">
        <v>58</v>
      </c>
      <c r="AH378" s="3" t="s">
        <v>59</v>
      </c>
      <c r="AI378" s="3" t="s">
        <v>60</v>
      </c>
      <c r="AJ378" s="3" t="s">
        <v>61</v>
      </c>
      <c r="AK378" s="3" t="s">
        <v>62</v>
      </c>
      <c r="AL378" s="3" t="s">
        <v>63</v>
      </c>
      <c r="AM378" s="3" t="s">
        <v>64</v>
      </c>
      <c r="AN378" s="3" t="s">
        <v>65</v>
      </c>
      <c r="AO378" s="3" t="s">
        <v>47</v>
      </c>
    </row>
    <row r="379" spans="1:41" ht="19.95" customHeight="1" x14ac:dyDescent="0.3">
      <c r="A379" s="14" t="s">
        <v>11</v>
      </c>
      <c r="B379" s="4">
        <v>1258.5141239762311</v>
      </c>
      <c r="C379" s="5">
        <v>278.87958151102072</v>
      </c>
      <c r="D379" s="5">
        <v>156.87679451704031</v>
      </c>
      <c r="E379" s="5">
        <v>242.28814059495929</v>
      </c>
      <c r="F379" s="5">
        <v>378.67462205886841</v>
      </c>
      <c r="G379" s="5">
        <v>114.2111023068428</v>
      </c>
      <c r="H379" s="6">
        <v>319.03587806224817</v>
      </c>
      <c r="I379" s="6">
        <v>402.7804411649704</v>
      </c>
      <c r="J379" s="6">
        <v>536.69780474901199</v>
      </c>
      <c r="K379" s="5">
        <v>872.74345505237579</v>
      </c>
      <c r="L379" s="5">
        <v>382.58631467819208</v>
      </c>
      <c r="M379" s="6">
        <v>938.44521278142929</v>
      </c>
      <c r="N379" s="6">
        <v>320.06891119480127</v>
      </c>
      <c r="O379" s="5">
        <v>719.93803614377975</v>
      </c>
      <c r="P379" s="5">
        <v>515.90497201681137</v>
      </c>
      <c r="Q379" s="6">
        <v>703.10785359144211</v>
      </c>
      <c r="R379" s="6">
        <v>442.71466916799551</v>
      </c>
      <c r="S379" s="5">
        <v>424.79771196842188</v>
      </c>
      <c r="T379" s="5">
        <v>559.88375985622406</v>
      </c>
      <c r="U379" s="5">
        <v>148.99450784921649</v>
      </c>
      <c r="V379" s="5">
        <v>53.897886991500847</v>
      </c>
      <c r="W379" s="6">
        <v>127.3259902596474</v>
      </c>
      <c r="X379" s="6">
        <v>529.36210972070694</v>
      </c>
      <c r="Y379" s="6">
        <v>372.79612326622009</v>
      </c>
      <c r="Z379" s="6">
        <v>204.94978356361389</v>
      </c>
      <c r="AA379" s="6">
        <v>95.122897326946259</v>
      </c>
      <c r="AB379" s="6">
        <v>481.34248149394989</v>
      </c>
      <c r="AC379" s="5">
        <v>355.52007007598883</v>
      </c>
      <c r="AD379" s="5">
        <v>302.48850238323212</v>
      </c>
      <c r="AE379" s="5">
        <v>263.38947260379791</v>
      </c>
      <c r="AF379" s="5">
        <v>223.8214519023895</v>
      </c>
      <c r="AG379" s="6">
        <v>298.1592048406601</v>
      </c>
      <c r="AH379" s="6">
        <v>387.90370893478388</v>
      </c>
      <c r="AI379" s="6">
        <v>381.51128935813898</v>
      </c>
      <c r="AJ379" s="6">
        <v>190.93992084264761</v>
      </c>
      <c r="AK379" s="5">
        <v>786.89265310764313</v>
      </c>
      <c r="AL379" s="5">
        <v>308.40806579589838</v>
      </c>
      <c r="AM379" s="5">
        <v>44.16640031337738</v>
      </c>
      <c r="AN379" s="5">
        <v>39.816687405109413</v>
      </c>
      <c r="AO379" s="5">
        <v>79.230317354202271</v>
      </c>
    </row>
    <row r="380" spans="1:41" ht="19.95" customHeight="1" x14ac:dyDescent="0.3">
      <c r="A380" s="15" t="s">
        <v>12</v>
      </c>
      <c r="B380" s="4">
        <v>1284</v>
      </c>
      <c r="C380" s="5">
        <v>310</v>
      </c>
      <c r="D380" s="5">
        <v>160</v>
      </c>
      <c r="E380" s="5">
        <v>254</v>
      </c>
      <c r="F380" s="5">
        <v>363</v>
      </c>
      <c r="G380" s="5">
        <v>116</v>
      </c>
      <c r="H380" s="6">
        <v>235</v>
      </c>
      <c r="I380" s="6">
        <v>442</v>
      </c>
      <c r="J380" s="6">
        <v>607</v>
      </c>
      <c r="K380" s="5">
        <v>899</v>
      </c>
      <c r="L380" s="5">
        <v>382</v>
      </c>
      <c r="M380" s="6">
        <v>941</v>
      </c>
      <c r="N380" s="6">
        <v>343</v>
      </c>
      <c r="O380" s="5">
        <v>733</v>
      </c>
      <c r="P380" s="5">
        <v>530</v>
      </c>
      <c r="Q380" s="6">
        <v>760</v>
      </c>
      <c r="R380" s="6">
        <v>425</v>
      </c>
      <c r="S380" s="5">
        <v>441</v>
      </c>
      <c r="T380" s="5">
        <v>566</v>
      </c>
      <c r="U380" s="5">
        <v>157</v>
      </c>
      <c r="V380" s="5">
        <v>56</v>
      </c>
      <c r="W380" s="6">
        <v>131</v>
      </c>
      <c r="X380" s="6">
        <v>556</v>
      </c>
      <c r="Y380" s="6">
        <v>388</v>
      </c>
      <c r="Z380" s="6">
        <v>196</v>
      </c>
      <c r="AA380" s="6">
        <v>99</v>
      </c>
      <c r="AB380" s="6">
        <v>487</v>
      </c>
      <c r="AC380" s="5">
        <v>342</v>
      </c>
      <c r="AD380" s="5">
        <v>314</v>
      </c>
      <c r="AE380" s="5">
        <v>277</v>
      </c>
      <c r="AF380" s="5">
        <v>234</v>
      </c>
      <c r="AG380" s="6">
        <v>184</v>
      </c>
      <c r="AH380" s="6">
        <v>458</v>
      </c>
      <c r="AI380" s="6">
        <v>440</v>
      </c>
      <c r="AJ380" s="6">
        <v>202</v>
      </c>
      <c r="AK380" s="5">
        <v>797</v>
      </c>
      <c r="AL380" s="5">
        <v>347</v>
      </c>
      <c r="AM380" s="5">
        <v>31</v>
      </c>
      <c r="AN380" s="5">
        <v>37</v>
      </c>
      <c r="AO380" s="5">
        <v>72</v>
      </c>
    </row>
    <row r="381" spans="1:41" ht="19.95" customHeight="1" x14ac:dyDescent="0.3">
      <c r="A381" s="16" t="s">
        <v>266</v>
      </c>
      <c r="B381" s="7">
        <v>0.51972076347474627</v>
      </c>
      <c r="C381" s="8">
        <v>0.75481931980774741</v>
      </c>
      <c r="D381" s="9">
        <v>0.54957297124009874</v>
      </c>
      <c r="E381" s="8">
        <v>0.66699727502097905</v>
      </c>
      <c r="F381" s="10">
        <v>0.35957227644072109</v>
      </c>
      <c r="G381" s="10">
        <v>0.18190052753192049</v>
      </c>
      <c r="H381" s="11">
        <v>0.53942828824392008</v>
      </c>
      <c r="I381" s="11">
        <v>0.49501151977994901</v>
      </c>
      <c r="J381" s="11">
        <v>0.52654954603104942</v>
      </c>
      <c r="K381" s="10">
        <v>0.49756794233613599</v>
      </c>
      <c r="L381" s="8">
        <v>0.5687976813319009</v>
      </c>
      <c r="M381" s="11">
        <v>0.5145237246645511</v>
      </c>
      <c r="N381" s="11">
        <v>0.5349585326597035</v>
      </c>
      <c r="O381" s="9">
        <v>0.52840874589917319</v>
      </c>
      <c r="P381" s="9">
        <v>0.50821797404838109</v>
      </c>
      <c r="Q381" s="13">
        <v>0.55040099006673271</v>
      </c>
      <c r="R381" s="12">
        <v>0.45219164941443701</v>
      </c>
      <c r="S381" s="10">
        <v>0.48320459425422968</v>
      </c>
      <c r="T381" s="9">
        <v>0.52812142925790795</v>
      </c>
      <c r="U381" s="9">
        <v>0.61711967921841149</v>
      </c>
      <c r="V381" s="9">
        <v>0.50811530032122787</v>
      </c>
      <c r="W381" s="11">
        <v>0.56096990528317703</v>
      </c>
      <c r="X381" s="11">
        <v>0.54292242428851034</v>
      </c>
      <c r="Y381" s="11">
        <v>0.54825143652157216</v>
      </c>
      <c r="Z381" s="11">
        <v>0.4722163984071705</v>
      </c>
      <c r="AA381" s="11">
        <v>0.49475196242174452</v>
      </c>
      <c r="AB381" s="11">
        <v>0.51736460294285525</v>
      </c>
      <c r="AC381" s="9">
        <v>0.49295274700813779</v>
      </c>
      <c r="AD381" s="9">
        <v>0.53310217726206766</v>
      </c>
      <c r="AE381" s="9">
        <v>0.54457995436488715</v>
      </c>
      <c r="AF381" s="9">
        <v>0.57343498868761678</v>
      </c>
      <c r="AG381" s="12">
        <v>0.39984332332786793</v>
      </c>
      <c r="AH381" s="11">
        <v>0.53160083632258348</v>
      </c>
      <c r="AI381" s="11">
        <v>0.56351667270562333</v>
      </c>
      <c r="AJ381" s="11">
        <v>0.59527125102857581</v>
      </c>
      <c r="AK381" s="9">
        <v>0.50487940441089141</v>
      </c>
      <c r="AL381" s="9">
        <v>0.54982270849496517</v>
      </c>
      <c r="AM381" s="8">
        <v>0.6961298863020734</v>
      </c>
      <c r="AN381" s="9">
        <v>0.42294880371107663</v>
      </c>
      <c r="AO381" s="9">
        <v>0.5002415622210854</v>
      </c>
    </row>
    <row r="382" spans="1:41" ht="19.95" customHeight="1" x14ac:dyDescent="0.3">
      <c r="A382" s="17" t="s">
        <v>151</v>
      </c>
      <c r="B382" s="7">
        <v>0.1017619804479392</v>
      </c>
      <c r="C382" s="8">
        <v>0.17280841099879041</v>
      </c>
      <c r="D382" s="9">
        <v>0.1080109889243823</v>
      </c>
      <c r="E382" s="9">
        <v>0.1000716725215713</v>
      </c>
      <c r="F382" s="9">
        <v>8.3685216494945244E-2</v>
      </c>
      <c r="G382" s="10">
        <v>2.008729161844407E-2</v>
      </c>
      <c r="H382" s="11">
        <v>0.11571136600818251</v>
      </c>
      <c r="I382" s="11">
        <v>0.1106506052177348</v>
      </c>
      <c r="J382" s="11">
        <v>8.6799149212725427E-2</v>
      </c>
      <c r="K382" s="10">
        <v>8.7254242174423666E-2</v>
      </c>
      <c r="L382" s="8">
        <v>0.13570354950597699</v>
      </c>
      <c r="M382" s="12">
        <v>9.0394997571506888E-2</v>
      </c>
      <c r="N382" s="13">
        <v>0.13509008664961919</v>
      </c>
      <c r="O382" s="9">
        <v>0.10341861132311971</v>
      </c>
      <c r="P382" s="9">
        <v>9.9554615013877745E-2</v>
      </c>
      <c r="Q382" s="11">
        <v>0.11570719624612059</v>
      </c>
      <c r="R382" s="11">
        <v>9.2936137673602329E-2</v>
      </c>
      <c r="S382" s="9">
        <v>9.3397986452490034E-2</v>
      </c>
      <c r="T382" s="9">
        <v>0.1035071693608364</v>
      </c>
      <c r="U382" s="9">
        <v>0.13216371102654101</v>
      </c>
      <c r="V382" s="9">
        <v>0.12689501487151059</v>
      </c>
      <c r="W382" s="11">
        <v>0.10655427701321681</v>
      </c>
      <c r="X382" s="11">
        <v>8.7049278828800758E-2</v>
      </c>
      <c r="Y382" s="11">
        <v>9.8282008170511886E-2</v>
      </c>
      <c r="Z382" s="11">
        <v>8.1747948539740031E-2</v>
      </c>
      <c r="AA382" s="11">
        <v>8.4830508166848659E-2</v>
      </c>
      <c r="AB382" s="11">
        <v>0.1093950210490104</v>
      </c>
      <c r="AC382" s="9">
        <v>9.3068210564273113E-2</v>
      </c>
      <c r="AD382" s="9">
        <v>0.1030397277543179</v>
      </c>
      <c r="AE382" s="9">
        <v>0.1280379300124766</v>
      </c>
      <c r="AF382" s="9">
        <v>0.1106914581705971</v>
      </c>
      <c r="AG382" s="11">
        <v>7.2605849264478661E-2</v>
      </c>
      <c r="AH382" s="11">
        <v>0.1178588792755484</v>
      </c>
      <c r="AI382" s="11">
        <v>0.12589477290120279</v>
      </c>
      <c r="AJ382" s="11">
        <v>6.6369640268260408E-2</v>
      </c>
      <c r="AK382" s="9">
        <v>0.1097793706846793</v>
      </c>
      <c r="AL382" s="9">
        <v>0.1004973182538485</v>
      </c>
      <c r="AM382" s="9">
        <v>0.1098996582187878</v>
      </c>
      <c r="AN382" s="9">
        <v>7.2389431127453899E-2</v>
      </c>
      <c r="AO382" s="10">
        <v>3.7283029166600229E-2</v>
      </c>
    </row>
    <row r="383" spans="1:41" ht="19.95" customHeight="1" x14ac:dyDescent="0.3">
      <c r="A383" s="16" t="s">
        <v>152</v>
      </c>
      <c r="B383" s="7">
        <v>0.417958783026807</v>
      </c>
      <c r="C383" s="8">
        <v>0.58201090880895701</v>
      </c>
      <c r="D383" s="9">
        <v>0.44156198231571642</v>
      </c>
      <c r="E383" s="8">
        <v>0.56692560249940771</v>
      </c>
      <c r="F383" s="10">
        <v>0.27588705994577578</v>
      </c>
      <c r="G383" s="10">
        <v>0.16181323591347649</v>
      </c>
      <c r="H383" s="11">
        <v>0.42371692223573759</v>
      </c>
      <c r="I383" s="11">
        <v>0.38436091456221422</v>
      </c>
      <c r="J383" s="11">
        <v>0.43975039681832412</v>
      </c>
      <c r="K383" s="9">
        <v>0.41031370016171242</v>
      </c>
      <c r="L383" s="9">
        <v>0.43309413182592388</v>
      </c>
      <c r="M383" s="11">
        <v>0.42412872709304422</v>
      </c>
      <c r="N383" s="11">
        <v>0.3998684460100842</v>
      </c>
      <c r="O383" s="9">
        <v>0.4249901345760535</v>
      </c>
      <c r="P383" s="9">
        <v>0.40866335903450329</v>
      </c>
      <c r="Q383" s="13">
        <v>0.43469379382061207</v>
      </c>
      <c r="R383" s="12">
        <v>0.35925551174083459</v>
      </c>
      <c r="S383" s="9">
        <v>0.3898066078017397</v>
      </c>
      <c r="T383" s="9">
        <v>0.42461425989707152</v>
      </c>
      <c r="U383" s="9">
        <v>0.48495596819187048</v>
      </c>
      <c r="V383" s="9">
        <v>0.38122028544971731</v>
      </c>
      <c r="W383" s="11">
        <v>0.45441562826996018</v>
      </c>
      <c r="X383" s="11">
        <v>0.45587314545970947</v>
      </c>
      <c r="Y383" s="11">
        <v>0.4499694283510603</v>
      </c>
      <c r="Z383" s="11">
        <v>0.39046844986743051</v>
      </c>
      <c r="AA383" s="11">
        <v>0.4099214542548959</v>
      </c>
      <c r="AB383" s="11">
        <v>0.40796958189384491</v>
      </c>
      <c r="AC383" s="9">
        <v>0.39988453644386468</v>
      </c>
      <c r="AD383" s="9">
        <v>0.4300624495077498</v>
      </c>
      <c r="AE383" s="9">
        <v>0.41654202435241072</v>
      </c>
      <c r="AF383" s="9">
        <v>0.46274353051701961</v>
      </c>
      <c r="AG383" s="12">
        <v>0.32723747406338932</v>
      </c>
      <c r="AH383" s="11">
        <v>0.41374195704703498</v>
      </c>
      <c r="AI383" s="11">
        <v>0.43762189980442051</v>
      </c>
      <c r="AJ383" s="13">
        <v>0.52890161076031539</v>
      </c>
      <c r="AK383" s="9">
        <v>0.39510003372621211</v>
      </c>
      <c r="AL383" s="9">
        <v>0.44932539024111667</v>
      </c>
      <c r="AM383" s="9">
        <v>0.58623022808328562</v>
      </c>
      <c r="AN383" s="9">
        <v>0.35055937258362269</v>
      </c>
      <c r="AO383" s="9">
        <v>0.46295853305448509</v>
      </c>
    </row>
    <row r="384" spans="1:41" ht="19.95" customHeight="1" x14ac:dyDescent="0.3">
      <c r="A384" s="17" t="s">
        <v>153</v>
      </c>
      <c r="B384" s="7">
        <v>0.24957984102455691</v>
      </c>
      <c r="C384" s="10">
        <v>0.13676168090682611</v>
      </c>
      <c r="D384" s="9">
        <v>0.23691663215871089</v>
      </c>
      <c r="E384" s="9">
        <v>0.20813681730116029</v>
      </c>
      <c r="F384" s="8">
        <v>0.34604634881195712</v>
      </c>
      <c r="G384" s="9">
        <v>0.1925324108661495</v>
      </c>
      <c r="H384" s="11">
        <v>0.27649248613680599</v>
      </c>
      <c r="I384" s="11">
        <v>0.26872830175142659</v>
      </c>
      <c r="J384" s="12">
        <v>0.21921130834314451</v>
      </c>
      <c r="K384" s="9">
        <v>0.23813007364235281</v>
      </c>
      <c r="L384" s="9">
        <v>0.27523589062567122</v>
      </c>
      <c r="M384" s="13">
        <v>0.26353737481639888</v>
      </c>
      <c r="N384" s="12">
        <v>0.2086562139209639</v>
      </c>
      <c r="O384" s="9">
        <v>0.23983437694289761</v>
      </c>
      <c r="P384" s="9">
        <v>0.26235771724655588</v>
      </c>
      <c r="Q384" s="12">
        <v>0.21599068873303201</v>
      </c>
      <c r="R384" s="13">
        <v>0.31043741283112058</v>
      </c>
      <c r="S384" s="9">
        <v>0.26960706536161699</v>
      </c>
      <c r="T384" s="9">
        <v>0.25026011304864137</v>
      </c>
      <c r="U384" s="9">
        <v>0.16229884324550359</v>
      </c>
      <c r="V384" s="9">
        <v>0.20548402432702689</v>
      </c>
      <c r="W384" s="11">
        <v>0.24034225751196081</v>
      </c>
      <c r="X384" s="12">
        <v>0.19748464262570151</v>
      </c>
      <c r="Y384" s="12">
        <v>0.2036838768701279</v>
      </c>
      <c r="Z384" s="12">
        <v>0.17575954635309771</v>
      </c>
      <c r="AA384" s="11">
        <v>0.2472568457322408</v>
      </c>
      <c r="AB384" s="11">
        <v>0.27998419681895009</v>
      </c>
      <c r="AC384" s="9">
        <v>0.26463692323319998</v>
      </c>
      <c r="AD384" s="9">
        <v>0.2426073359004487</v>
      </c>
      <c r="AE384" s="9">
        <v>0.24219093938727199</v>
      </c>
      <c r="AF384" s="9">
        <v>0.2103141113405475</v>
      </c>
      <c r="AG384" s="13">
        <v>0.34047163482815851</v>
      </c>
      <c r="AH384" s="11">
        <v>0.20665838527845101</v>
      </c>
      <c r="AI384" s="11">
        <v>0.25360374688726017</v>
      </c>
      <c r="AJ384" s="11">
        <v>0.18680617613945569</v>
      </c>
      <c r="AK384" s="9">
        <v>0.25575573164664589</v>
      </c>
      <c r="AL384" s="9">
        <v>0.22827675084830271</v>
      </c>
      <c r="AM384" s="9">
        <v>0.23064534980466209</v>
      </c>
      <c r="AN384" s="9">
        <v>0.35838620186474918</v>
      </c>
      <c r="AO384" s="9">
        <v>0.22704101096390961</v>
      </c>
    </row>
    <row r="385" spans="1:41" ht="19.95" customHeight="1" x14ac:dyDescent="0.3">
      <c r="A385" s="16" t="s">
        <v>267</v>
      </c>
      <c r="B385" s="7">
        <v>0.23069939550069679</v>
      </c>
      <c r="C385" s="10">
        <v>0.1084189992854265</v>
      </c>
      <c r="D385" s="9">
        <v>0.21351039660119039</v>
      </c>
      <c r="E385" s="10">
        <v>0.1248659076778606</v>
      </c>
      <c r="F385" s="8">
        <v>0.29438137474732179</v>
      </c>
      <c r="G385" s="8">
        <v>0.62556706160192999</v>
      </c>
      <c r="H385" s="12">
        <v>0.1840792256192739</v>
      </c>
      <c r="I385" s="11">
        <v>0.2362601784686244</v>
      </c>
      <c r="J385" s="11">
        <v>0.25423914562580607</v>
      </c>
      <c r="K385" s="8">
        <v>0.26430198402151123</v>
      </c>
      <c r="L385" s="10">
        <v>0.15596642804242791</v>
      </c>
      <c r="M385" s="11">
        <v>0.2219389005190501</v>
      </c>
      <c r="N385" s="11">
        <v>0.2563852534193326</v>
      </c>
      <c r="O385" s="9">
        <v>0.23175687715792931</v>
      </c>
      <c r="P385" s="9">
        <v>0.22942430870506311</v>
      </c>
      <c r="Q385" s="11">
        <v>0.23360832120023531</v>
      </c>
      <c r="R385" s="11">
        <v>0.2373709377544424</v>
      </c>
      <c r="S385" s="9">
        <v>0.24718834038415319</v>
      </c>
      <c r="T385" s="9">
        <v>0.2216184576934507</v>
      </c>
      <c r="U385" s="9">
        <v>0.2205814775360849</v>
      </c>
      <c r="V385" s="9">
        <v>0.28640067535174518</v>
      </c>
      <c r="W385" s="11">
        <v>0.19868783720486211</v>
      </c>
      <c r="X385" s="13">
        <v>0.25959293308578812</v>
      </c>
      <c r="Y385" s="11">
        <v>0.24806468660829989</v>
      </c>
      <c r="Z385" s="13">
        <v>0.35202405523973179</v>
      </c>
      <c r="AA385" s="11">
        <v>0.25799119184601471</v>
      </c>
      <c r="AB385" s="11">
        <v>0.20265120023819469</v>
      </c>
      <c r="AC385" s="9">
        <v>0.2424103297586622</v>
      </c>
      <c r="AD385" s="9">
        <v>0.22429048683748359</v>
      </c>
      <c r="AE385" s="9">
        <v>0.21322910624784081</v>
      </c>
      <c r="AF385" s="9">
        <v>0.21625089997183569</v>
      </c>
      <c r="AG385" s="11">
        <v>0.25968504184397362</v>
      </c>
      <c r="AH385" s="13">
        <v>0.26174077839896548</v>
      </c>
      <c r="AI385" s="12">
        <v>0.18287958040711649</v>
      </c>
      <c r="AJ385" s="11">
        <v>0.21792257283196839</v>
      </c>
      <c r="AK385" s="9">
        <v>0.23936486394246259</v>
      </c>
      <c r="AL385" s="9">
        <v>0.2219005406567322</v>
      </c>
      <c r="AM385" s="10">
        <v>7.322476389326453E-2</v>
      </c>
      <c r="AN385" s="9">
        <v>0.21866499442417431</v>
      </c>
      <c r="AO385" s="9">
        <v>0.27271742681500499</v>
      </c>
    </row>
    <row r="386" spans="1:41" ht="19.95" customHeight="1" x14ac:dyDescent="0.3">
      <c r="A386" s="17" t="s">
        <v>154</v>
      </c>
      <c r="B386" s="7">
        <v>0.1444124015538388</v>
      </c>
      <c r="C386" s="10">
        <v>7.6356756123539066E-2</v>
      </c>
      <c r="D386" s="9">
        <v>0.12621266038880741</v>
      </c>
      <c r="E386" s="9">
        <v>0.10296762905744319</v>
      </c>
      <c r="F386" s="8">
        <v>0.20748873085687361</v>
      </c>
      <c r="G386" s="8">
        <v>0.24897672622242911</v>
      </c>
      <c r="H386" s="11">
        <v>0.11835320787746879</v>
      </c>
      <c r="I386" s="11">
        <v>0.1371091425741367</v>
      </c>
      <c r="J386" s="11">
        <v>0.1653840312313348</v>
      </c>
      <c r="K386" s="8">
        <v>0.15992827997920039</v>
      </c>
      <c r="L386" s="10">
        <v>0.11022006220654219</v>
      </c>
      <c r="M386" s="11">
        <v>0.1432588097386723</v>
      </c>
      <c r="N386" s="11">
        <v>0.14779474416376501</v>
      </c>
      <c r="O386" s="9">
        <v>0.14603776154271281</v>
      </c>
      <c r="P386" s="9">
        <v>0.14531166321446051</v>
      </c>
      <c r="Q386" s="11">
        <v>0.15455607935526461</v>
      </c>
      <c r="R386" s="11">
        <v>0.14360378780397731</v>
      </c>
      <c r="S386" s="9">
        <v>0.1554358341830093</v>
      </c>
      <c r="T386" s="9">
        <v>0.13623327711115529</v>
      </c>
      <c r="U386" s="9">
        <v>0.1636560698328573</v>
      </c>
      <c r="V386" s="9">
        <v>0.12857169622620751</v>
      </c>
      <c r="W386" s="11">
        <v>0.155353616355557</v>
      </c>
      <c r="X386" s="13">
        <v>0.17798128091635981</v>
      </c>
      <c r="Y386" s="11">
        <v>0.16816098567962351</v>
      </c>
      <c r="Z386" s="13">
        <v>0.22601226554429329</v>
      </c>
      <c r="AA386" s="11">
        <v>0.20723268302596609</v>
      </c>
      <c r="AB386" s="12">
        <v>0.1101031190676888</v>
      </c>
      <c r="AC386" s="9">
        <v>0.15134113992004389</v>
      </c>
      <c r="AD386" s="9">
        <v>0.15001246438624549</v>
      </c>
      <c r="AE386" s="9">
        <v>0.1418621795674618</v>
      </c>
      <c r="AF386" s="9">
        <v>0.1145616469095284</v>
      </c>
      <c r="AG386" s="11">
        <v>0.17634553849254059</v>
      </c>
      <c r="AH386" s="11">
        <v>0.14309489115984919</v>
      </c>
      <c r="AI386" s="11">
        <v>0.11840656377434811</v>
      </c>
      <c r="AJ386" s="11">
        <v>0.14918578340477551</v>
      </c>
      <c r="AK386" s="9">
        <v>0.15337968963681531</v>
      </c>
      <c r="AL386" s="9">
        <v>0.14034012739865079</v>
      </c>
      <c r="AM386" s="10">
        <v>0</v>
      </c>
      <c r="AN386" s="9">
        <v>9.7614672010243986E-2</v>
      </c>
      <c r="AO386" s="9">
        <v>0.17522302647705201</v>
      </c>
    </row>
    <row r="387" spans="1:41" ht="19.95" customHeight="1" x14ac:dyDescent="0.3">
      <c r="A387" s="16" t="s">
        <v>155</v>
      </c>
      <c r="B387" s="7">
        <v>8.6286993946858015E-2</v>
      </c>
      <c r="C387" s="10">
        <v>3.2062243161887417E-2</v>
      </c>
      <c r="D387" s="9">
        <v>8.7297736212383084E-2</v>
      </c>
      <c r="E387" s="10">
        <v>2.1898278620417461E-2</v>
      </c>
      <c r="F387" s="9">
        <v>8.689264389044829E-2</v>
      </c>
      <c r="G387" s="8">
        <v>0.37659033537950087</v>
      </c>
      <c r="H387" s="11">
        <v>6.5726017741805073E-2</v>
      </c>
      <c r="I387" s="11">
        <v>9.915103589448776E-2</v>
      </c>
      <c r="J387" s="11">
        <v>8.8855114394471232E-2</v>
      </c>
      <c r="K387" s="8">
        <v>0.10437370404231081</v>
      </c>
      <c r="L387" s="10">
        <v>4.5746365835885712E-2</v>
      </c>
      <c r="M387" s="11">
        <v>7.8680090780377784E-2</v>
      </c>
      <c r="N387" s="11">
        <v>0.1085905092555676</v>
      </c>
      <c r="O387" s="9">
        <v>8.5719115615216432E-2</v>
      </c>
      <c r="P387" s="9">
        <v>8.4112645490602572E-2</v>
      </c>
      <c r="Q387" s="11">
        <v>7.9052241844970644E-2</v>
      </c>
      <c r="R387" s="11">
        <v>9.3767149950465076E-2</v>
      </c>
      <c r="S387" s="9">
        <v>9.1752506201143919E-2</v>
      </c>
      <c r="T387" s="9">
        <v>8.5385180582295467E-2</v>
      </c>
      <c r="U387" s="9">
        <v>5.6925407703227647E-2</v>
      </c>
      <c r="V387" s="9">
        <v>0.15782897912553781</v>
      </c>
      <c r="W387" s="11">
        <v>4.3334220849305147E-2</v>
      </c>
      <c r="X387" s="11">
        <v>8.1611652169428367E-2</v>
      </c>
      <c r="Y387" s="11">
        <v>7.9903700928676435E-2</v>
      </c>
      <c r="Z387" s="13">
        <v>0.12601178969543861</v>
      </c>
      <c r="AA387" s="11">
        <v>5.0758508820048537E-2</v>
      </c>
      <c r="AB387" s="11">
        <v>9.2548081170505836E-2</v>
      </c>
      <c r="AC387" s="9">
        <v>9.1069189838618253E-2</v>
      </c>
      <c r="AD387" s="9">
        <v>7.4278022451238157E-2</v>
      </c>
      <c r="AE387" s="9">
        <v>7.1366926680379014E-2</v>
      </c>
      <c r="AF387" s="9">
        <v>0.1016892530623074</v>
      </c>
      <c r="AG387" s="11">
        <v>8.3339503351433017E-2</v>
      </c>
      <c r="AH387" s="13">
        <v>0.1186458872391162</v>
      </c>
      <c r="AI387" s="12">
        <v>6.4473016632768415E-2</v>
      </c>
      <c r="AJ387" s="11">
        <v>6.8736789427192996E-2</v>
      </c>
      <c r="AK387" s="9">
        <v>8.5985174305647366E-2</v>
      </c>
      <c r="AL387" s="9">
        <v>8.1560413258081374E-2</v>
      </c>
      <c r="AM387" s="9">
        <v>7.322476389326453E-2</v>
      </c>
      <c r="AN387" s="9">
        <v>0.12105032241393029</v>
      </c>
      <c r="AO387" s="9">
        <v>9.7494400337952994E-2</v>
      </c>
    </row>
    <row r="388" spans="1:41" ht="19.95" customHeight="1" x14ac:dyDescent="0.3">
      <c r="A388" s="17" t="s">
        <v>20</v>
      </c>
      <c r="B388" s="7">
        <v>0</v>
      </c>
      <c r="C388" s="9">
        <v>0</v>
      </c>
      <c r="D388" s="9">
        <v>0</v>
      </c>
      <c r="E388" s="9">
        <v>0</v>
      </c>
      <c r="F388" s="9">
        <v>0</v>
      </c>
      <c r="G388" s="9">
        <v>0</v>
      </c>
      <c r="H388" s="11">
        <v>0</v>
      </c>
      <c r="I388" s="11">
        <v>0</v>
      </c>
      <c r="J388" s="11">
        <v>0</v>
      </c>
      <c r="K388" s="9">
        <v>0</v>
      </c>
      <c r="L388" s="9">
        <v>0</v>
      </c>
      <c r="M388" s="11">
        <v>0</v>
      </c>
      <c r="N388" s="11">
        <v>0</v>
      </c>
      <c r="O388" s="9">
        <v>0</v>
      </c>
      <c r="P388" s="9">
        <v>0</v>
      </c>
      <c r="Q388" s="11">
        <v>0</v>
      </c>
      <c r="R388" s="11">
        <v>0</v>
      </c>
      <c r="S388" s="9">
        <v>0</v>
      </c>
      <c r="T388" s="9">
        <v>0</v>
      </c>
      <c r="U388" s="9">
        <v>0</v>
      </c>
      <c r="V388" s="9">
        <v>0</v>
      </c>
      <c r="W388" s="11">
        <v>0</v>
      </c>
      <c r="X388" s="11">
        <v>0</v>
      </c>
      <c r="Y388" s="11">
        <v>0</v>
      </c>
      <c r="Z388" s="11">
        <v>0</v>
      </c>
      <c r="AA388" s="11">
        <v>0</v>
      </c>
      <c r="AB388" s="11">
        <v>0</v>
      </c>
      <c r="AC388" s="9">
        <v>0</v>
      </c>
      <c r="AD388" s="9">
        <v>0</v>
      </c>
      <c r="AE388" s="9">
        <v>0</v>
      </c>
      <c r="AF388" s="9">
        <v>0</v>
      </c>
      <c r="AG388" s="11">
        <v>0</v>
      </c>
      <c r="AH388" s="11">
        <v>0</v>
      </c>
      <c r="AI388" s="11">
        <v>0</v>
      </c>
      <c r="AJ388" s="11">
        <v>0</v>
      </c>
      <c r="AK388" s="9">
        <v>0</v>
      </c>
      <c r="AL388" s="9">
        <v>0</v>
      </c>
      <c r="AM388" s="9">
        <v>0</v>
      </c>
      <c r="AN388" s="9">
        <v>0</v>
      </c>
      <c r="AO388" s="9">
        <v>0</v>
      </c>
    </row>
    <row r="391" spans="1:41" x14ac:dyDescent="0.3">
      <c r="A391" s="1" t="s">
        <v>24</v>
      </c>
    </row>
    <row r="392" spans="1:41" ht="55.05" customHeight="1" x14ac:dyDescent="0.3">
      <c r="A392" s="19" t="s">
        <v>247</v>
      </c>
      <c r="B392" s="33"/>
      <c r="C392" s="33" t="s">
        <v>158</v>
      </c>
      <c r="D392" s="18"/>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c r="AH392" s="18"/>
      <c r="AI392" s="18"/>
      <c r="AJ392" s="18"/>
      <c r="AK392" s="18"/>
      <c r="AL392" s="18"/>
      <c r="AM392" s="18"/>
      <c r="AN392" s="18"/>
      <c r="AO392" s="18"/>
    </row>
    <row r="393" spans="1:41" ht="22.05" customHeight="1" x14ac:dyDescent="0.3">
      <c r="A393" s="2"/>
      <c r="B393" s="2"/>
      <c r="C393" s="51" t="s">
        <v>1</v>
      </c>
      <c r="D393" s="52"/>
      <c r="E393" s="52"/>
      <c r="F393" s="52"/>
      <c r="G393" s="53"/>
      <c r="H393" s="51" t="s">
        <v>2</v>
      </c>
      <c r="I393" s="52"/>
      <c r="J393" s="53"/>
      <c r="K393" s="51" t="s">
        <v>26</v>
      </c>
      <c r="L393" s="53"/>
      <c r="M393" s="51" t="s">
        <v>27</v>
      </c>
      <c r="N393" s="53"/>
      <c r="O393" s="51" t="s">
        <v>28</v>
      </c>
      <c r="P393" s="53"/>
      <c r="Q393" s="51" t="s">
        <v>29</v>
      </c>
      <c r="R393" s="53"/>
      <c r="S393" s="51" t="s">
        <v>30</v>
      </c>
      <c r="T393" s="52"/>
      <c r="U393" s="52"/>
      <c r="V393" s="53"/>
      <c r="W393" s="51" t="s">
        <v>31</v>
      </c>
      <c r="X393" s="52"/>
      <c r="Y393" s="52"/>
      <c r="Z393" s="52"/>
      <c r="AA393" s="52"/>
      <c r="AB393" s="53"/>
      <c r="AC393" s="51" t="s">
        <v>32</v>
      </c>
      <c r="AD393" s="52"/>
      <c r="AE393" s="52"/>
      <c r="AF393" s="53"/>
      <c r="AG393" s="51" t="s">
        <v>33</v>
      </c>
      <c r="AH393" s="52"/>
      <c r="AI393" s="52"/>
      <c r="AJ393" s="53"/>
      <c r="AK393" s="51" t="s">
        <v>34</v>
      </c>
      <c r="AL393" s="52"/>
      <c r="AM393" s="52"/>
      <c r="AN393" s="52"/>
      <c r="AO393" s="53"/>
    </row>
    <row r="394" spans="1:41" ht="58.05" customHeight="1" x14ac:dyDescent="0.3">
      <c r="A394" s="3" t="s">
        <v>35</v>
      </c>
      <c r="B394" s="3" t="s">
        <v>0</v>
      </c>
      <c r="C394" s="3" t="s">
        <v>3</v>
      </c>
      <c r="D394" s="3" t="s">
        <v>4</v>
      </c>
      <c r="E394" s="3" t="s">
        <v>5</v>
      </c>
      <c r="F394" s="3" t="s">
        <v>6</v>
      </c>
      <c r="G394" s="3" t="s">
        <v>7</v>
      </c>
      <c r="H394" s="3" t="s">
        <v>8</v>
      </c>
      <c r="I394" s="3" t="s">
        <v>9</v>
      </c>
      <c r="J394" s="3" t="s">
        <v>10</v>
      </c>
      <c r="K394" s="3" t="s">
        <v>36</v>
      </c>
      <c r="L394" s="3" t="s">
        <v>37</v>
      </c>
      <c r="M394" s="3" t="s">
        <v>38</v>
      </c>
      <c r="N394" s="3" t="s">
        <v>39</v>
      </c>
      <c r="O394" s="3" t="s">
        <v>40</v>
      </c>
      <c r="P394" s="3" t="s">
        <v>41</v>
      </c>
      <c r="Q394" s="3" t="s">
        <v>42</v>
      </c>
      <c r="R394" s="3" t="s">
        <v>43</v>
      </c>
      <c r="S394" s="3" t="s">
        <v>44</v>
      </c>
      <c r="T394" s="3" t="s">
        <v>45</v>
      </c>
      <c r="U394" s="3" t="s">
        <v>46</v>
      </c>
      <c r="V394" s="3" t="s">
        <v>47</v>
      </c>
      <c r="W394" s="3" t="s">
        <v>48</v>
      </c>
      <c r="X394" s="3" t="s">
        <v>49</v>
      </c>
      <c r="Y394" s="3" t="s">
        <v>50</v>
      </c>
      <c r="Z394" s="3" t="s">
        <v>51</v>
      </c>
      <c r="AA394" s="3" t="s">
        <v>52</v>
      </c>
      <c r="AB394" s="3" t="s">
        <v>53</v>
      </c>
      <c r="AC394" s="3" t="s">
        <v>54</v>
      </c>
      <c r="AD394" s="3" t="s">
        <v>55</v>
      </c>
      <c r="AE394" s="3" t="s">
        <v>56</v>
      </c>
      <c r="AF394" s="3" t="s">
        <v>57</v>
      </c>
      <c r="AG394" s="3" t="s">
        <v>58</v>
      </c>
      <c r="AH394" s="3" t="s">
        <v>59</v>
      </c>
      <c r="AI394" s="3" t="s">
        <v>60</v>
      </c>
      <c r="AJ394" s="3" t="s">
        <v>61</v>
      </c>
      <c r="AK394" s="3" t="s">
        <v>62</v>
      </c>
      <c r="AL394" s="3" t="s">
        <v>63</v>
      </c>
      <c r="AM394" s="3" t="s">
        <v>64</v>
      </c>
      <c r="AN394" s="3" t="s">
        <v>65</v>
      </c>
      <c r="AO394" s="3" t="s">
        <v>47</v>
      </c>
    </row>
    <row r="395" spans="1:41" ht="19.95" customHeight="1" x14ac:dyDescent="0.3">
      <c r="A395" s="14" t="s">
        <v>11</v>
      </c>
      <c r="B395" s="4">
        <v>1258.5887648463249</v>
      </c>
      <c r="C395" s="5">
        <v>278.74782276153559</v>
      </c>
      <c r="D395" s="5">
        <v>156.87679451704031</v>
      </c>
      <c r="E395" s="5">
        <v>239.9288569688797</v>
      </c>
      <c r="F395" s="5">
        <v>374.58244603872299</v>
      </c>
      <c r="G395" s="5">
        <v>114.2111023068428</v>
      </c>
      <c r="H395" s="6">
        <v>322.62239575386047</v>
      </c>
      <c r="I395" s="6">
        <v>402.98126077651978</v>
      </c>
      <c r="J395" s="6">
        <v>532.98510831594467</v>
      </c>
      <c r="K395" s="5">
        <v>868.66369444131851</v>
      </c>
      <c r="L395" s="5">
        <v>386.74071615934372</v>
      </c>
      <c r="M395" s="6">
        <v>943.4150778055191</v>
      </c>
      <c r="N395" s="6">
        <v>315.17368704080582</v>
      </c>
      <c r="O395" s="5">
        <v>720.2480331659317</v>
      </c>
      <c r="P395" s="5">
        <v>516.38580340147018</v>
      </c>
      <c r="Q395" s="6">
        <v>698.51021105051041</v>
      </c>
      <c r="R395" s="6">
        <v>445.96887999773031</v>
      </c>
      <c r="S395" s="5">
        <v>423.82590526342392</v>
      </c>
      <c r="T395" s="5">
        <v>562.3625825047493</v>
      </c>
      <c r="U395" s="5">
        <v>147.56213277578351</v>
      </c>
      <c r="V395" s="5">
        <v>53.897886991500847</v>
      </c>
      <c r="W395" s="6">
        <v>129.82944804430011</v>
      </c>
      <c r="X395" s="6">
        <v>529.2160484790802</v>
      </c>
      <c r="Y395" s="6">
        <v>376.95276725292211</v>
      </c>
      <c r="Z395" s="6">
        <v>204.94978356361389</v>
      </c>
      <c r="AA395" s="6">
        <v>97.626355111598969</v>
      </c>
      <c r="AB395" s="6">
        <v>477.97666591405869</v>
      </c>
      <c r="AC395" s="5">
        <v>354.67212378978729</v>
      </c>
      <c r="AD395" s="5">
        <v>301.89374095201492</v>
      </c>
      <c r="AE395" s="5">
        <v>264.31638115644449</v>
      </c>
      <c r="AF395" s="5">
        <v>221.41727012395859</v>
      </c>
      <c r="AG395" s="6">
        <v>302.080735206604</v>
      </c>
      <c r="AH395" s="6">
        <v>384.19101250171661</v>
      </c>
      <c r="AI395" s="6">
        <v>383.32070970535278</v>
      </c>
      <c r="AJ395" s="6">
        <v>188.99630743265149</v>
      </c>
      <c r="AK395" s="5">
        <v>788.38725364208221</v>
      </c>
      <c r="AL395" s="5">
        <v>304.48464834690088</v>
      </c>
      <c r="AM395" s="5">
        <v>46.66985809803009</v>
      </c>
      <c r="AN395" s="5">
        <v>39.816687405109413</v>
      </c>
      <c r="AO395" s="5">
        <v>79.230317354202271</v>
      </c>
    </row>
    <row r="396" spans="1:41" ht="19.95" customHeight="1" x14ac:dyDescent="0.3">
      <c r="A396" s="15" t="s">
        <v>12</v>
      </c>
      <c r="B396" s="4">
        <v>1281</v>
      </c>
      <c r="C396" s="5">
        <v>310</v>
      </c>
      <c r="D396" s="5">
        <v>160</v>
      </c>
      <c r="E396" s="5">
        <v>251</v>
      </c>
      <c r="F396" s="5">
        <v>358</v>
      </c>
      <c r="G396" s="5">
        <v>116</v>
      </c>
      <c r="H396" s="6">
        <v>237</v>
      </c>
      <c r="I396" s="6">
        <v>442</v>
      </c>
      <c r="J396" s="6">
        <v>602</v>
      </c>
      <c r="K396" s="5">
        <v>892</v>
      </c>
      <c r="L396" s="5">
        <v>386</v>
      </c>
      <c r="M396" s="6">
        <v>944</v>
      </c>
      <c r="N396" s="6">
        <v>337</v>
      </c>
      <c r="O396" s="5">
        <v>731</v>
      </c>
      <c r="P396" s="5">
        <v>530</v>
      </c>
      <c r="Q396" s="6">
        <v>754</v>
      </c>
      <c r="R396" s="6">
        <v>427</v>
      </c>
      <c r="S396" s="5">
        <v>440</v>
      </c>
      <c r="T396" s="5">
        <v>566</v>
      </c>
      <c r="U396" s="5">
        <v>155</v>
      </c>
      <c r="V396" s="5">
        <v>56</v>
      </c>
      <c r="W396" s="6">
        <v>132</v>
      </c>
      <c r="X396" s="6">
        <v>555</v>
      </c>
      <c r="Y396" s="6">
        <v>390</v>
      </c>
      <c r="Z396" s="6">
        <v>196</v>
      </c>
      <c r="AA396" s="6">
        <v>100</v>
      </c>
      <c r="AB396" s="6">
        <v>483</v>
      </c>
      <c r="AC396" s="5">
        <v>341</v>
      </c>
      <c r="AD396" s="5">
        <v>313</v>
      </c>
      <c r="AE396" s="5">
        <v>278</v>
      </c>
      <c r="AF396" s="5">
        <v>231</v>
      </c>
      <c r="AG396" s="6">
        <v>186</v>
      </c>
      <c r="AH396" s="6">
        <v>453</v>
      </c>
      <c r="AI396" s="6">
        <v>442</v>
      </c>
      <c r="AJ396" s="6">
        <v>200</v>
      </c>
      <c r="AK396" s="5">
        <v>798</v>
      </c>
      <c r="AL396" s="5">
        <v>342</v>
      </c>
      <c r="AM396" s="5">
        <v>32</v>
      </c>
      <c r="AN396" s="5">
        <v>37</v>
      </c>
      <c r="AO396" s="5">
        <v>72</v>
      </c>
    </row>
    <row r="397" spans="1:41" ht="19.95" customHeight="1" x14ac:dyDescent="0.3">
      <c r="A397" s="16" t="s">
        <v>266</v>
      </c>
      <c r="B397" s="7">
        <v>0.84368325795892407</v>
      </c>
      <c r="C397" s="8">
        <v>0.94268300572314778</v>
      </c>
      <c r="D397" s="9">
        <v>0.89902241320522869</v>
      </c>
      <c r="E397" s="8">
        <v>0.90936211304108494</v>
      </c>
      <c r="F397" s="10">
        <v>0.7515157448670835</v>
      </c>
      <c r="G397" s="10">
        <v>0.77761456605262935</v>
      </c>
      <c r="H397" s="12">
        <v>0.76918556749443179</v>
      </c>
      <c r="I397" s="12">
        <v>0.82132397006900937</v>
      </c>
      <c r="J397" s="13">
        <v>0.90568310914451944</v>
      </c>
      <c r="K397" s="9">
        <v>0.83649497739688516</v>
      </c>
      <c r="L397" s="9">
        <v>0.86105468251496875</v>
      </c>
      <c r="M397" s="12">
        <v>0.82701032381399742</v>
      </c>
      <c r="N397" s="13">
        <v>0.89359065223180234</v>
      </c>
      <c r="O397" s="9">
        <v>0.83711481120134879</v>
      </c>
      <c r="P397" s="9">
        <v>0.84964203373184144</v>
      </c>
      <c r="Q397" s="13">
        <v>0.88217497801712352</v>
      </c>
      <c r="R397" s="12">
        <v>0.80042899771959686</v>
      </c>
      <c r="S397" s="9">
        <v>0.85876424597664192</v>
      </c>
      <c r="T397" s="9">
        <v>0.84089046941143564</v>
      </c>
      <c r="U397" s="9">
        <v>0.89883298470377926</v>
      </c>
      <c r="V397" s="9">
        <v>0.79030843275383422</v>
      </c>
      <c r="W397" s="11">
        <v>0.83012750426119819</v>
      </c>
      <c r="X397" s="11">
        <v>0.86684037163483607</v>
      </c>
      <c r="Y397" s="11">
        <v>0.85613275866079652</v>
      </c>
      <c r="Z397" s="11">
        <v>0.80259926245207369</v>
      </c>
      <c r="AA397" s="11">
        <v>0.83773304475207189</v>
      </c>
      <c r="AB397" s="11">
        <v>0.84945638596705253</v>
      </c>
      <c r="AC397" s="9">
        <v>0.81494422427972091</v>
      </c>
      <c r="AD397" s="9">
        <v>0.86787980029603928</v>
      </c>
      <c r="AE397" s="9">
        <v>0.88406048835861295</v>
      </c>
      <c r="AF397" s="9">
        <v>0.84987134531988329</v>
      </c>
      <c r="AG397" s="11">
        <v>0.79193072491330352</v>
      </c>
      <c r="AH397" s="11">
        <v>0.86810500552710113</v>
      </c>
      <c r="AI397" s="11">
        <v>0.84064678741890597</v>
      </c>
      <c r="AJ397" s="11">
        <v>0.88291560831046312</v>
      </c>
      <c r="AK397" s="10">
        <v>0.82139643490838943</v>
      </c>
      <c r="AL397" s="8">
        <v>0.90628917307823154</v>
      </c>
      <c r="AM397" s="9">
        <v>0.72163609589590183</v>
      </c>
      <c r="AN397" s="9">
        <v>0.82692223139045473</v>
      </c>
      <c r="AO397" s="9">
        <v>0.9051672910988644</v>
      </c>
    </row>
    <row r="398" spans="1:41" ht="19.95" customHeight="1" x14ac:dyDescent="0.3">
      <c r="A398" s="17" t="s">
        <v>151</v>
      </c>
      <c r="B398" s="7">
        <v>0.48444837639138449</v>
      </c>
      <c r="C398" s="8">
        <v>0.60518191065699156</v>
      </c>
      <c r="D398" s="8">
        <v>0.60309182494358293</v>
      </c>
      <c r="E398" s="9">
        <v>0.54244539813776815</v>
      </c>
      <c r="F398" s="10">
        <v>0.37299550487182309</v>
      </c>
      <c r="G398" s="9">
        <v>0.41800168922869968</v>
      </c>
      <c r="H398" s="12">
        <v>0.42268281015437897</v>
      </c>
      <c r="I398" s="12">
        <v>0.43658206286973311</v>
      </c>
      <c r="J398" s="13">
        <v>0.55802675919098244</v>
      </c>
      <c r="K398" s="8">
        <v>0.50189360600608768</v>
      </c>
      <c r="L398" s="10">
        <v>0.44353225547934733</v>
      </c>
      <c r="M398" s="12">
        <v>0.46130975269176028</v>
      </c>
      <c r="N398" s="13">
        <v>0.55370963573968579</v>
      </c>
      <c r="O398" s="9">
        <v>0.48402425257477621</v>
      </c>
      <c r="P398" s="9">
        <v>0.48692850023369888</v>
      </c>
      <c r="Q398" s="13">
        <v>0.51895012093494275</v>
      </c>
      <c r="R398" s="12">
        <v>0.44442963357232279</v>
      </c>
      <c r="S398" s="9">
        <v>0.49738381213639749</v>
      </c>
      <c r="T398" s="9">
        <v>0.47684447053490342</v>
      </c>
      <c r="U398" s="9">
        <v>0.55335090714556801</v>
      </c>
      <c r="V398" s="9">
        <v>0.5388099198739289</v>
      </c>
      <c r="W398" s="11">
        <v>0.46536135257416422</v>
      </c>
      <c r="X398" s="11">
        <v>0.49524653485761849</v>
      </c>
      <c r="Y398" s="13">
        <v>0.53420442354586906</v>
      </c>
      <c r="Z398" s="11">
        <v>0.44865107127467019</v>
      </c>
      <c r="AA398" s="11">
        <v>0.4633299325669365</v>
      </c>
      <c r="AB398" s="11">
        <v>0.47638131512678161</v>
      </c>
      <c r="AC398" s="9">
        <v>0.45572724160963518</v>
      </c>
      <c r="AD398" s="9">
        <v>0.46352914681881419</v>
      </c>
      <c r="AE398" s="9">
        <v>0.53389590599330694</v>
      </c>
      <c r="AF398" s="9">
        <v>0.50043340597344377</v>
      </c>
      <c r="AG398" s="11">
        <v>0.49510589165570751</v>
      </c>
      <c r="AH398" s="11">
        <v>0.45358647630705362</v>
      </c>
      <c r="AI398" s="11">
        <v>0.50240201111259652</v>
      </c>
      <c r="AJ398" s="11">
        <v>0.49373657157003098</v>
      </c>
      <c r="AK398" s="10">
        <v>0.45212298168803983</v>
      </c>
      <c r="AL398" s="8">
        <v>0.57665946492586373</v>
      </c>
      <c r="AM398" s="9">
        <v>0.49068956908775968</v>
      </c>
      <c r="AN398" s="9">
        <v>0.35180481061327579</v>
      </c>
      <c r="AO398" s="9">
        <v>0.51471734645776368</v>
      </c>
    </row>
    <row r="399" spans="1:41" ht="19.95" customHeight="1" x14ac:dyDescent="0.3">
      <c r="A399" s="16" t="s">
        <v>152</v>
      </c>
      <c r="B399" s="7">
        <v>0.35923488156753958</v>
      </c>
      <c r="C399" s="9">
        <v>0.33750109506615622</v>
      </c>
      <c r="D399" s="9">
        <v>0.29593058826164581</v>
      </c>
      <c r="E399" s="9">
        <v>0.36691671490331679</v>
      </c>
      <c r="F399" s="9">
        <v>0.37852023999526041</v>
      </c>
      <c r="G399" s="9">
        <v>0.35961287682392967</v>
      </c>
      <c r="H399" s="11">
        <v>0.34650275734005281</v>
      </c>
      <c r="I399" s="11">
        <v>0.38474190719927631</v>
      </c>
      <c r="J399" s="11">
        <v>0.347656349953537</v>
      </c>
      <c r="K399" s="10">
        <v>0.33460137139079749</v>
      </c>
      <c r="L399" s="8">
        <v>0.41752242703562142</v>
      </c>
      <c r="M399" s="11">
        <v>0.36570057112223708</v>
      </c>
      <c r="N399" s="11">
        <v>0.33988101649211649</v>
      </c>
      <c r="O399" s="9">
        <v>0.35309055862657263</v>
      </c>
      <c r="P399" s="9">
        <v>0.36271353349814262</v>
      </c>
      <c r="Q399" s="11">
        <v>0.36322485708218077</v>
      </c>
      <c r="R399" s="11">
        <v>0.35599936414727412</v>
      </c>
      <c r="S399" s="9">
        <v>0.36138043384024437</v>
      </c>
      <c r="T399" s="9">
        <v>0.36404599887653222</v>
      </c>
      <c r="U399" s="9">
        <v>0.3454820775582112</v>
      </c>
      <c r="V399" s="9">
        <v>0.25149851287990532</v>
      </c>
      <c r="W399" s="11">
        <v>0.36476615168703402</v>
      </c>
      <c r="X399" s="11">
        <v>0.37159383677721752</v>
      </c>
      <c r="Y399" s="11">
        <v>0.32192833511492752</v>
      </c>
      <c r="Z399" s="11">
        <v>0.35394819117740339</v>
      </c>
      <c r="AA399" s="11">
        <v>0.37440311218513539</v>
      </c>
      <c r="AB399" s="11">
        <v>0.37307507084027092</v>
      </c>
      <c r="AC399" s="9">
        <v>0.35921698267008573</v>
      </c>
      <c r="AD399" s="9">
        <v>0.4043506534772251</v>
      </c>
      <c r="AE399" s="9">
        <v>0.35016458236530601</v>
      </c>
      <c r="AF399" s="9">
        <v>0.34943793934643952</v>
      </c>
      <c r="AG399" s="12">
        <v>0.29682483325759601</v>
      </c>
      <c r="AH399" s="13">
        <v>0.4145185292200475</v>
      </c>
      <c r="AI399" s="11">
        <v>0.3382447763063095</v>
      </c>
      <c r="AJ399" s="11">
        <v>0.38917903674043208</v>
      </c>
      <c r="AK399" s="9">
        <v>0.3692734532203496</v>
      </c>
      <c r="AL399" s="9">
        <v>0.32962970815236781</v>
      </c>
      <c r="AM399" s="9">
        <v>0.23094652680814209</v>
      </c>
      <c r="AN399" s="9">
        <v>0.47511742077717878</v>
      </c>
      <c r="AO399" s="9">
        <v>0.39044994464110078</v>
      </c>
    </row>
    <row r="400" spans="1:41" ht="19.95" customHeight="1" x14ac:dyDescent="0.3">
      <c r="A400" s="17" t="s">
        <v>153</v>
      </c>
      <c r="B400" s="7">
        <v>0.1263553559705429</v>
      </c>
      <c r="C400" s="10">
        <v>5.2561452028402768E-2</v>
      </c>
      <c r="D400" s="9">
        <v>7.7263675485482602E-2</v>
      </c>
      <c r="E400" s="9">
        <v>7.6554713231257593E-2</v>
      </c>
      <c r="F400" s="8">
        <v>0.17771289677350791</v>
      </c>
      <c r="G400" s="8">
        <v>0.19809150723303051</v>
      </c>
      <c r="H400" s="13">
        <v>0.17246694491395601</v>
      </c>
      <c r="I400" s="13">
        <v>0.14847064653985659</v>
      </c>
      <c r="J400" s="12">
        <v>8.172244108823673E-2</v>
      </c>
      <c r="K400" s="9">
        <v>0.13485180710487771</v>
      </c>
      <c r="L400" s="9">
        <v>0.10579893459941719</v>
      </c>
      <c r="M400" s="13">
        <v>0.1402904193173434</v>
      </c>
      <c r="N400" s="12">
        <v>8.4643279702435653E-2</v>
      </c>
      <c r="O400" s="9">
        <v>0.12248142645633869</v>
      </c>
      <c r="P400" s="9">
        <v>0.13368761345958369</v>
      </c>
      <c r="Q400" s="12">
        <v>8.1631385988425606E-2</v>
      </c>
      <c r="R400" s="13">
        <v>0.18016016989623271</v>
      </c>
      <c r="S400" s="9">
        <v>0.1186787443683282</v>
      </c>
      <c r="T400" s="9">
        <v>0.11997681707935021</v>
      </c>
      <c r="U400" s="9">
        <v>8.4096450562593003E-2</v>
      </c>
      <c r="V400" s="9">
        <v>0.1632434052793065</v>
      </c>
      <c r="W400" s="11">
        <v>0.14499510256214099</v>
      </c>
      <c r="X400" s="11">
        <v>0.1036128332340288</v>
      </c>
      <c r="Y400" s="11">
        <v>0.10867109296633071</v>
      </c>
      <c r="Z400" s="11">
        <v>0.13489425395459739</v>
      </c>
      <c r="AA400" s="11">
        <v>0.13107067925561081</v>
      </c>
      <c r="AB400" s="11">
        <v>0.11964333494991559</v>
      </c>
      <c r="AC400" s="9">
        <v>0.1484898855294669</v>
      </c>
      <c r="AD400" s="9">
        <v>0.1115985635532452</v>
      </c>
      <c r="AE400" s="9">
        <v>9.2876214087011064E-2</v>
      </c>
      <c r="AF400" s="9">
        <v>0.1066212524533854</v>
      </c>
      <c r="AG400" s="11">
        <v>0.16424699995446629</v>
      </c>
      <c r="AH400" s="11">
        <v>0.1051076880045817</v>
      </c>
      <c r="AI400" s="11">
        <v>0.13896424228381549</v>
      </c>
      <c r="AJ400" s="11">
        <v>8.3410496548897275E-2</v>
      </c>
      <c r="AK400" s="9">
        <v>0.140471143516994</v>
      </c>
      <c r="AL400" s="10">
        <v>8.128766909598463E-2</v>
      </c>
      <c r="AM400" s="9">
        <v>0.2499601955472526</v>
      </c>
      <c r="AN400" s="9">
        <v>0.14495844554201259</v>
      </c>
      <c r="AO400" s="9">
        <v>7.6934603369743476E-2</v>
      </c>
    </row>
    <row r="401" spans="1:41" ht="19.95" customHeight="1" x14ac:dyDescent="0.3">
      <c r="A401" s="16" t="s">
        <v>267</v>
      </c>
      <c r="B401" s="7">
        <v>2.9961386070533089E-2</v>
      </c>
      <c r="C401" s="10">
        <v>4.7555422484494647E-3</v>
      </c>
      <c r="D401" s="9">
        <v>2.3713911309288679E-2</v>
      </c>
      <c r="E401" s="9">
        <v>1.4083173727657451E-2</v>
      </c>
      <c r="F401" s="8">
        <v>7.077135835940862E-2</v>
      </c>
      <c r="G401" s="9">
        <v>2.4293926714340049E-2</v>
      </c>
      <c r="H401" s="13">
        <v>5.834748759161227E-2</v>
      </c>
      <c r="I401" s="11">
        <v>3.0205383391134068E-2</v>
      </c>
      <c r="J401" s="12">
        <v>1.259444976724383E-2</v>
      </c>
      <c r="K401" s="9">
        <v>2.8653215498237149E-2</v>
      </c>
      <c r="L401" s="9">
        <v>3.314638288561407E-2</v>
      </c>
      <c r="M401" s="11">
        <v>3.2699256868659203E-2</v>
      </c>
      <c r="N401" s="11">
        <v>2.1766068065762031E-2</v>
      </c>
      <c r="O401" s="8">
        <v>4.0403762342312473E-2</v>
      </c>
      <c r="P401" s="10">
        <v>1.6670352808574769E-2</v>
      </c>
      <c r="Q401" s="11">
        <v>3.6193635994450822E-2</v>
      </c>
      <c r="R401" s="11">
        <v>1.9410832384170389E-2</v>
      </c>
      <c r="S401" s="9">
        <v>2.2557009655029939E-2</v>
      </c>
      <c r="T401" s="9">
        <v>3.9132713509214122E-2</v>
      </c>
      <c r="U401" s="9">
        <v>1.707056473362777E-2</v>
      </c>
      <c r="V401" s="9">
        <v>4.6448161966859289E-2</v>
      </c>
      <c r="W401" s="11">
        <v>2.4877393176660899E-2</v>
      </c>
      <c r="X401" s="11">
        <v>2.9546795131135142E-2</v>
      </c>
      <c r="Y401" s="11">
        <v>3.5196148372872708E-2</v>
      </c>
      <c r="Z401" s="13">
        <v>6.2506483593328846E-2</v>
      </c>
      <c r="AA401" s="11">
        <v>3.119627599231737E-2</v>
      </c>
      <c r="AB401" s="11">
        <v>3.0900279083031949E-2</v>
      </c>
      <c r="AC401" s="9">
        <v>3.6565890190812252E-2</v>
      </c>
      <c r="AD401" s="9">
        <v>2.0521636150715481E-2</v>
      </c>
      <c r="AE401" s="9">
        <v>2.3063297554375969E-2</v>
      </c>
      <c r="AF401" s="9">
        <v>4.3507402226731273E-2</v>
      </c>
      <c r="AG401" s="11">
        <v>4.38222751322302E-2</v>
      </c>
      <c r="AH401" s="11">
        <v>2.678730646831726E-2</v>
      </c>
      <c r="AI401" s="11">
        <v>2.0388970297278521E-2</v>
      </c>
      <c r="AJ401" s="11">
        <v>3.3673895140639641E-2</v>
      </c>
      <c r="AK401" s="8">
        <v>3.8132421574616618E-2</v>
      </c>
      <c r="AL401" s="10">
        <v>1.242315782578381E-2</v>
      </c>
      <c r="AM401" s="9">
        <v>2.840370855684558E-2</v>
      </c>
      <c r="AN401" s="9">
        <v>2.8119323067532662E-2</v>
      </c>
      <c r="AO401" s="9">
        <v>1.7898105531392091E-2</v>
      </c>
    </row>
    <row r="402" spans="1:41" ht="19.95" customHeight="1" x14ac:dyDescent="0.3">
      <c r="A402" s="17" t="s">
        <v>154</v>
      </c>
      <c r="B402" s="7">
        <v>1.5908901826600281E-2</v>
      </c>
      <c r="C402" s="10">
        <v>4.7555422484494647E-3</v>
      </c>
      <c r="D402" s="9">
        <v>0</v>
      </c>
      <c r="E402" s="9">
        <v>1.4083173727657451E-2</v>
      </c>
      <c r="F402" s="8">
        <v>4.0894090044043208E-2</v>
      </c>
      <c r="G402" s="9">
        <v>0</v>
      </c>
      <c r="H402" s="11">
        <v>2.3565014791992332E-2</v>
      </c>
      <c r="I402" s="11">
        <v>2.0338347504474479E-2</v>
      </c>
      <c r="J402" s="12">
        <v>7.9255322268149062E-3</v>
      </c>
      <c r="K402" s="9">
        <v>1.517114140573048E-2</v>
      </c>
      <c r="L402" s="9">
        <v>1.7696986822532779E-2</v>
      </c>
      <c r="M402" s="11">
        <v>1.7127488965065999E-2</v>
      </c>
      <c r="N402" s="11">
        <v>1.226128298239264E-2</v>
      </c>
      <c r="O402" s="9">
        <v>2.3133085018604459E-2</v>
      </c>
      <c r="P402" s="9">
        <v>6.5090986083498814E-3</v>
      </c>
      <c r="Q402" s="11">
        <v>2.0506907285940169E-2</v>
      </c>
      <c r="R402" s="11">
        <v>7.2948265342965444E-3</v>
      </c>
      <c r="S402" s="9">
        <v>1.004519331170628E-2</v>
      </c>
      <c r="T402" s="9">
        <v>2.156396085369967E-2</v>
      </c>
      <c r="U402" s="9">
        <v>1.707056473362777E-2</v>
      </c>
      <c r="V402" s="9">
        <v>0</v>
      </c>
      <c r="W402" s="11">
        <v>0</v>
      </c>
      <c r="X402" s="11">
        <v>8.752436754216374E-3</v>
      </c>
      <c r="Y402" s="11">
        <v>1.6076901370596929E-2</v>
      </c>
      <c r="Z402" s="13">
        <v>3.2904340477576392E-2</v>
      </c>
      <c r="AA402" s="11">
        <v>2.2387273195821039E-2</v>
      </c>
      <c r="AB402" s="11">
        <v>1.8637479625880641E-2</v>
      </c>
      <c r="AC402" s="9">
        <v>8.2768898496374914E-3</v>
      </c>
      <c r="AD402" s="9">
        <v>1.3107334709308331E-2</v>
      </c>
      <c r="AE402" s="9">
        <v>1.758108303834495E-2</v>
      </c>
      <c r="AF402" s="9">
        <v>2.9426918042008331E-2</v>
      </c>
      <c r="AG402" s="11">
        <v>1.5553527431072051E-2</v>
      </c>
      <c r="AH402" s="11">
        <v>1.7679492209394649E-2</v>
      </c>
      <c r="AI402" s="11">
        <v>1.197077522316767E-2</v>
      </c>
      <c r="AJ402" s="11">
        <v>2.086493691556254E-2</v>
      </c>
      <c r="AK402" s="9">
        <v>1.9421332368511169E-2</v>
      </c>
      <c r="AL402" s="10">
        <v>2.784857268847943E-3</v>
      </c>
      <c r="AM402" s="9">
        <v>2.840370855684558E-2</v>
      </c>
      <c r="AN402" s="9">
        <v>2.8119323067532662E-2</v>
      </c>
      <c r="AO402" s="9">
        <v>1.7898105531392091E-2</v>
      </c>
    </row>
    <row r="403" spans="1:41" ht="19.95" customHeight="1" x14ac:dyDescent="0.3">
      <c r="A403" s="16" t="s">
        <v>155</v>
      </c>
      <c r="B403" s="7">
        <v>1.405248424393281E-2</v>
      </c>
      <c r="C403" s="10">
        <v>0</v>
      </c>
      <c r="D403" s="9">
        <v>2.3713911309288679E-2</v>
      </c>
      <c r="E403" s="9">
        <v>0</v>
      </c>
      <c r="F403" s="9">
        <v>2.9877268315365409E-2</v>
      </c>
      <c r="G403" s="9">
        <v>2.4293926714340049E-2</v>
      </c>
      <c r="H403" s="13">
        <v>3.4782472799619941E-2</v>
      </c>
      <c r="I403" s="11">
        <v>9.8670358866595857E-3</v>
      </c>
      <c r="J403" s="11">
        <v>4.668917540428922E-3</v>
      </c>
      <c r="K403" s="9">
        <v>1.348207409250668E-2</v>
      </c>
      <c r="L403" s="9">
        <v>1.5449396063081291E-2</v>
      </c>
      <c r="M403" s="11">
        <v>1.5571767903593201E-2</v>
      </c>
      <c r="N403" s="11">
        <v>9.5047850833693825E-3</v>
      </c>
      <c r="O403" s="9">
        <v>1.7270677323708E-2</v>
      </c>
      <c r="P403" s="9">
        <v>1.016125420022489E-2</v>
      </c>
      <c r="Q403" s="11">
        <v>1.568672870851064E-2</v>
      </c>
      <c r="R403" s="11">
        <v>1.2116005849873841E-2</v>
      </c>
      <c r="S403" s="9">
        <v>1.251181634332366E-2</v>
      </c>
      <c r="T403" s="9">
        <v>1.7568752655514452E-2</v>
      </c>
      <c r="U403" s="9">
        <v>0</v>
      </c>
      <c r="V403" s="9">
        <v>4.6448161966859289E-2</v>
      </c>
      <c r="W403" s="11">
        <v>2.4877393176660899E-2</v>
      </c>
      <c r="X403" s="11">
        <v>2.0794358376918759E-2</v>
      </c>
      <c r="Y403" s="11">
        <v>1.9119247002275779E-2</v>
      </c>
      <c r="Z403" s="11">
        <v>2.9602143115752461E-2</v>
      </c>
      <c r="AA403" s="11">
        <v>8.8090027964963322E-3</v>
      </c>
      <c r="AB403" s="11">
        <v>1.2262799457151309E-2</v>
      </c>
      <c r="AC403" s="9">
        <v>2.828900034117476E-2</v>
      </c>
      <c r="AD403" s="9">
        <v>7.4143014414071529E-3</v>
      </c>
      <c r="AE403" s="9">
        <v>5.4822145160310148E-3</v>
      </c>
      <c r="AF403" s="9">
        <v>1.4080484184722941E-2</v>
      </c>
      <c r="AG403" s="11">
        <v>2.8268747701158149E-2</v>
      </c>
      <c r="AH403" s="11">
        <v>9.1078142589226096E-3</v>
      </c>
      <c r="AI403" s="11">
        <v>8.4181950741108527E-3</v>
      </c>
      <c r="AJ403" s="11">
        <v>1.280895822507711E-2</v>
      </c>
      <c r="AK403" s="9">
        <v>1.8711089206105449E-2</v>
      </c>
      <c r="AL403" s="9">
        <v>9.6383005569358662E-3</v>
      </c>
      <c r="AM403" s="9">
        <v>0</v>
      </c>
      <c r="AN403" s="9">
        <v>0</v>
      </c>
      <c r="AO403" s="9">
        <v>0</v>
      </c>
    </row>
    <row r="404" spans="1:41" ht="19.95" customHeight="1" x14ac:dyDescent="0.3">
      <c r="A404" s="17" t="s">
        <v>20</v>
      </c>
      <c r="B404" s="7">
        <v>0</v>
      </c>
      <c r="C404" s="9">
        <v>0</v>
      </c>
      <c r="D404" s="9">
        <v>0</v>
      </c>
      <c r="E404" s="9">
        <v>0</v>
      </c>
      <c r="F404" s="9">
        <v>0</v>
      </c>
      <c r="G404" s="9">
        <v>0</v>
      </c>
      <c r="H404" s="11">
        <v>0</v>
      </c>
      <c r="I404" s="11">
        <v>0</v>
      </c>
      <c r="J404" s="11">
        <v>0</v>
      </c>
      <c r="K404" s="9">
        <v>0</v>
      </c>
      <c r="L404" s="9">
        <v>0</v>
      </c>
      <c r="M404" s="11">
        <v>0</v>
      </c>
      <c r="N404" s="11">
        <v>0</v>
      </c>
      <c r="O404" s="9">
        <v>0</v>
      </c>
      <c r="P404" s="9">
        <v>0</v>
      </c>
      <c r="Q404" s="11">
        <v>0</v>
      </c>
      <c r="R404" s="11">
        <v>0</v>
      </c>
      <c r="S404" s="9">
        <v>0</v>
      </c>
      <c r="T404" s="9">
        <v>0</v>
      </c>
      <c r="U404" s="9">
        <v>0</v>
      </c>
      <c r="V404" s="9">
        <v>0</v>
      </c>
      <c r="W404" s="11">
        <v>0</v>
      </c>
      <c r="X404" s="11">
        <v>0</v>
      </c>
      <c r="Y404" s="11">
        <v>0</v>
      </c>
      <c r="Z404" s="11">
        <v>0</v>
      </c>
      <c r="AA404" s="11">
        <v>0</v>
      </c>
      <c r="AB404" s="11">
        <v>0</v>
      </c>
      <c r="AC404" s="9">
        <v>0</v>
      </c>
      <c r="AD404" s="9">
        <v>0</v>
      </c>
      <c r="AE404" s="9">
        <v>0</v>
      </c>
      <c r="AF404" s="9">
        <v>0</v>
      </c>
      <c r="AG404" s="11">
        <v>0</v>
      </c>
      <c r="AH404" s="11">
        <v>0</v>
      </c>
      <c r="AI404" s="11">
        <v>0</v>
      </c>
      <c r="AJ404" s="11">
        <v>0</v>
      </c>
      <c r="AK404" s="9">
        <v>0</v>
      </c>
      <c r="AL404" s="9">
        <v>0</v>
      </c>
      <c r="AM404" s="9">
        <v>0</v>
      </c>
      <c r="AN404" s="9">
        <v>0</v>
      </c>
      <c r="AO404" s="9">
        <v>0</v>
      </c>
    </row>
    <row r="407" spans="1:41" x14ac:dyDescent="0.3">
      <c r="A407" s="1" t="s">
        <v>24</v>
      </c>
    </row>
    <row r="408" spans="1:41" ht="50.4" customHeight="1" x14ac:dyDescent="0.3">
      <c r="A408" s="19" t="s">
        <v>248</v>
      </c>
      <c r="B408" s="33"/>
      <c r="C408" s="33" t="s">
        <v>159</v>
      </c>
      <c r="D408" s="18"/>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c r="AH408" s="18"/>
      <c r="AI408" s="18"/>
      <c r="AJ408" s="18"/>
      <c r="AK408" s="18"/>
      <c r="AL408" s="18"/>
      <c r="AM408" s="18"/>
      <c r="AN408" s="18"/>
      <c r="AO408" s="18"/>
    </row>
    <row r="409" spans="1:41" ht="22.05" customHeight="1" x14ac:dyDescent="0.3">
      <c r="A409" s="2"/>
      <c r="B409" s="2"/>
      <c r="C409" s="51" t="s">
        <v>1</v>
      </c>
      <c r="D409" s="52"/>
      <c r="E409" s="52"/>
      <c r="F409" s="52"/>
      <c r="G409" s="53"/>
      <c r="H409" s="51" t="s">
        <v>2</v>
      </c>
      <c r="I409" s="52"/>
      <c r="J409" s="53"/>
      <c r="K409" s="51" t="s">
        <v>26</v>
      </c>
      <c r="L409" s="53"/>
      <c r="M409" s="51" t="s">
        <v>27</v>
      </c>
      <c r="N409" s="53"/>
      <c r="O409" s="51" t="s">
        <v>28</v>
      </c>
      <c r="P409" s="53"/>
      <c r="Q409" s="51" t="s">
        <v>29</v>
      </c>
      <c r="R409" s="53"/>
      <c r="S409" s="51" t="s">
        <v>30</v>
      </c>
      <c r="T409" s="52"/>
      <c r="U409" s="52"/>
      <c r="V409" s="53"/>
      <c r="W409" s="51" t="s">
        <v>31</v>
      </c>
      <c r="X409" s="52"/>
      <c r="Y409" s="52"/>
      <c r="Z409" s="52"/>
      <c r="AA409" s="52"/>
      <c r="AB409" s="53"/>
      <c r="AC409" s="51" t="s">
        <v>32</v>
      </c>
      <c r="AD409" s="52"/>
      <c r="AE409" s="52"/>
      <c r="AF409" s="53"/>
      <c r="AG409" s="51" t="s">
        <v>33</v>
      </c>
      <c r="AH409" s="52"/>
      <c r="AI409" s="52"/>
      <c r="AJ409" s="53"/>
      <c r="AK409" s="51" t="s">
        <v>34</v>
      </c>
      <c r="AL409" s="52"/>
      <c r="AM409" s="52"/>
      <c r="AN409" s="52"/>
      <c r="AO409" s="53"/>
    </row>
    <row r="410" spans="1:41" ht="58.05" customHeight="1" x14ac:dyDescent="0.3">
      <c r="A410" s="3" t="s">
        <v>35</v>
      </c>
      <c r="B410" s="3" t="s">
        <v>0</v>
      </c>
      <c r="C410" s="3" t="s">
        <v>3</v>
      </c>
      <c r="D410" s="3" t="s">
        <v>4</v>
      </c>
      <c r="E410" s="3" t="s">
        <v>5</v>
      </c>
      <c r="F410" s="3" t="s">
        <v>6</v>
      </c>
      <c r="G410" s="3" t="s">
        <v>7</v>
      </c>
      <c r="H410" s="3" t="s">
        <v>8</v>
      </c>
      <c r="I410" s="3" t="s">
        <v>9</v>
      </c>
      <c r="J410" s="3" t="s">
        <v>10</v>
      </c>
      <c r="K410" s="3" t="s">
        <v>36</v>
      </c>
      <c r="L410" s="3" t="s">
        <v>37</v>
      </c>
      <c r="M410" s="3" t="s">
        <v>38</v>
      </c>
      <c r="N410" s="3" t="s">
        <v>39</v>
      </c>
      <c r="O410" s="3" t="s">
        <v>40</v>
      </c>
      <c r="P410" s="3" t="s">
        <v>41</v>
      </c>
      <c r="Q410" s="3" t="s">
        <v>42</v>
      </c>
      <c r="R410" s="3" t="s">
        <v>43</v>
      </c>
      <c r="S410" s="3" t="s">
        <v>44</v>
      </c>
      <c r="T410" s="3" t="s">
        <v>45</v>
      </c>
      <c r="U410" s="3" t="s">
        <v>46</v>
      </c>
      <c r="V410" s="3" t="s">
        <v>47</v>
      </c>
      <c r="W410" s="3" t="s">
        <v>48</v>
      </c>
      <c r="X410" s="3" t="s">
        <v>49</v>
      </c>
      <c r="Y410" s="3" t="s">
        <v>50</v>
      </c>
      <c r="Z410" s="3" t="s">
        <v>51</v>
      </c>
      <c r="AA410" s="3" t="s">
        <v>52</v>
      </c>
      <c r="AB410" s="3" t="s">
        <v>53</v>
      </c>
      <c r="AC410" s="3" t="s">
        <v>54</v>
      </c>
      <c r="AD410" s="3" t="s">
        <v>55</v>
      </c>
      <c r="AE410" s="3" t="s">
        <v>56</v>
      </c>
      <c r="AF410" s="3" t="s">
        <v>57</v>
      </c>
      <c r="AG410" s="3" t="s">
        <v>58</v>
      </c>
      <c r="AH410" s="3" t="s">
        <v>59</v>
      </c>
      <c r="AI410" s="3" t="s">
        <v>60</v>
      </c>
      <c r="AJ410" s="3" t="s">
        <v>61</v>
      </c>
      <c r="AK410" s="3" t="s">
        <v>62</v>
      </c>
      <c r="AL410" s="3" t="s">
        <v>63</v>
      </c>
      <c r="AM410" s="3" t="s">
        <v>64</v>
      </c>
      <c r="AN410" s="3" t="s">
        <v>65</v>
      </c>
      <c r="AO410" s="3" t="s">
        <v>47</v>
      </c>
    </row>
    <row r="411" spans="1:41" ht="19.95" customHeight="1" x14ac:dyDescent="0.3">
      <c r="A411" s="14" t="s">
        <v>11</v>
      </c>
      <c r="B411" s="4">
        <v>1249.0889890193939</v>
      </c>
      <c r="C411" s="5">
        <v>277.99437952041632</v>
      </c>
      <c r="D411" s="5">
        <v>154.4154141545296</v>
      </c>
      <c r="E411" s="5">
        <v>238.86683964729309</v>
      </c>
      <c r="F411" s="5">
        <v>373.80219399929052</v>
      </c>
      <c r="G411" s="5">
        <v>114.2111023068428</v>
      </c>
      <c r="H411" s="6">
        <v>319.21890115737921</v>
      </c>
      <c r="I411" s="6">
        <v>401.22873818874359</v>
      </c>
      <c r="J411" s="6">
        <v>528.64134967327118</v>
      </c>
      <c r="K411" s="5">
        <v>862.50373739004135</v>
      </c>
      <c r="L411" s="5">
        <v>383.40089738368988</v>
      </c>
      <c r="M411" s="6">
        <v>935.52085506916046</v>
      </c>
      <c r="N411" s="6">
        <v>313.56813395023352</v>
      </c>
      <c r="O411" s="5">
        <v>717.40250313282013</v>
      </c>
      <c r="P411" s="5">
        <v>509.73155760765081</v>
      </c>
      <c r="Q411" s="6">
        <v>698.14750683307648</v>
      </c>
      <c r="R411" s="6">
        <v>440.93433040380478</v>
      </c>
      <c r="S411" s="5">
        <v>422.01278018951422</v>
      </c>
      <c r="T411" s="5">
        <v>555.3412584066391</v>
      </c>
      <c r="U411" s="5">
        <v>149.3979386091232</v>
      </c>
      <c r="V411" s="5">
        <v>53.897886991500847</v>
      </c>
      <c r="W411" s="6">
        <v>129.82944804430011</v>
      </c>
      <c r="X411" s="6">
        <v>527.32032513618469</v>
      </c>
      <c r="Y411" s="6">
        <v>374.78125143051147</v>
      </c>
      <c r="Z411" s="6">
        <v>200.37394726276401</v>
      </c>
      <c r="AA411" s="6">
        <v>97.885982573032379</v>
      </c>
      <c r="AB411" s="6">
        <v>474.54501897096628</v>
      </c>
      <c r="AC411" s="5">
        <v>348.14839333295822</v>
      </c>
      <c r="AD411" s="5">
        <v>301.5297777056694</v>
      </c>
      <c r="AE411" s="5">
        <v>263.39964550733572</v>
      </c>
      <c r="AF411" s="5">
        <v>222.24527353048319</v>
      </c>
      <c r="AG411" s="6">
        <v>291.22224164009089</v>
      </c>
      <c r="AH411" s="6">
        <v>385.549167573452</v>
      </c>
      <c r="AI411" s="6">
        <v>381.37765896320337</v>
      </c>
      <c r="AJ411" s="6">
        <v>190.93992084264761</v>
      </c>
      <c r="AK411" s="5">
        <v>784.01535308361053</v>
      </c>
      <c r="AL411" s="5">
        <v>301.95300024747849</v>
      </c>
      <c r="AM411" s="5">
        <v>44.555402159690857</v>
      </c>
      <c r="AN411" s="5">
        <v>39.816687405109413</v>
      </c>
      <c r="AO411" s="5">
        <v>78.748546123504639</v>
      </c>
    </row>
    <row r="412" spans="1:41" ht="19.95" customHeight="1" x14ac:dyDescent="0.3">
      <c r="A412" s="15" t="s">
        <v>12</v>
      </c>
      <c r="B412" s="4">
        <v>1276</v>
      </c>
      <c r="C412" s="5">
        <v>310</v>
      </c>
      <c r="D412" s="5">
        <v>158</v>
      </c>
      <c r="E412" s="5">
        <v>251</v>
      </c>
      <c r="F412" s="5">
        <v>359</v>
      </c>
      <c r="G412" s="5">
        <v>116</v>
      </c>
      <c r="H412" s="6">
        <v>235</v>
      </c>
      <c r="I412" s="6">
        <v>441</v>
      </c>
      <c r="J412" s="6">
        <v>600</v>
      </c>
      <c r="K412" s="5">
        <v>889</v>
      </c>
      <c r="L412" s="5">
        <v>384</v>
      </c>
      <c r="M412" s="6">
        <v>938</v>
      </c>
      <c r="N412" s="6">
        <v>338</v>
      </c>
      <c r="O412" s="5">
        <v>729</v>
      </c>
      <c r="P412" s="5">
        <v>527</v>
      </c>
      <c r="Q412" s="6">
        <v>755</v>
      </c>
      <c r="R412" s="6">
        <v>424</v>
      </c>
      <c r="S412" s="5">
        <v>438</v>
      </c>
      <c r="T412" s="5">
        <v>563</v>
      </c>
      <c r="U412" s="5">
        <v>157</v>
      </c>
      <c r="V412" s="5">
        <v>56</v>
      </c>
      <c r="W412" s="6">
        <v>132</v>
      </c>
      <c r="X412" s="6">
        <v>554</v>
      </c>
      <c r="Y412" s="6">
        <v>389</v>
      </c>
      <c r="Z412" s="6">
        <v>193</v>
      </c>
      <c r="AA412" s="6">
        <v>100</v>
      </c>
      <c r="AB412" s="6">
        <v>482</v>
      </c>
      <c r="AC412" s="5">
        <v>338</v>
      </c>
      <c r="AD412" s="5">
        <v>313</v>
      </c>
      <c r="AE412" s="5">
        <v>277</v>
      </c>
      <c r="AF412" s="5">
        <v>232</v>
      </c>
      <c r="AG412" s="6">
        <v>179</v>
      </c>
      <c r="AH412" s="6">
        <v>455</v>
      </c>
      <c r="AI412" s="6">
        <v>440</v>
      </c>
      <c r="AJ412" s="6">
        <v>202</v>
      </c>
      <c r="AK412" s="5">
        <v>795</v>
      </c>
      <c r="AL412" s="5">
        <v>341</v>
      </c>
      <c r="AM412" s="5">
        <v>31</v>
      </c>
      <c r="AN412" s="5">
        <v>37</v>
      </c>
      <c r="AO412" s="5">
        <v>72</v>
      </c>
    </row>
    <row r="413" spans="1:41" ht="19.95" customHeight="1" x14ac:dyDescent="0.3">
      <c r="A413" s="16" t="s">
        <v>266</v>
      </c>
      <c r="B413" s="7">
        <v>0.7980368150536381</v>
      </c>
      <c r="C413" s="8">
        <v>0.98233655039512768</v>
      </c>
      <c r="D413" s="9">
        <v>0.8613212594396048</v>
      </c>
      <c r="E413" s="8">
        <v>0.91855416714962113</v>
      </c>
      <c r="F413" s="10">
        <v>0.69650653997283185</v>
      </c>
      <c r="G413" s="10">
        <v>0.44435034163994791</v>
      </c>
      <c r="H413" s="11">
        <v>0.76343825530643328</v>
      </c>
      <c r="I413" s="11">
        <v>0.78104200966550341</v>
      </c>
      <c r="J413" s="13">
        <v>0.83182781259254746</v>
      </c>
      <c r="K413" s="9">
        <v>0.78709453201373825</v>
      </c>
      <c r="L413" s="9">
        <v>0.82450309217182083</v>
      </c>
      <c r="M413" s="11">
        <v>0.78437311019141009</v>
      </c>
      <c r="N413" s="11">
        <v>0.8388020570286181</v>
      </c>
      <c r="O413" s="9">
        <v>0.7904327531646439</v>
      </c>
      <c r="P413" s="9">
        <v>0.81933101605039982</v>
      </c>
      <c r="Q413" s="13">
        <v>0.83362893418294093</v>
      </c>
      <c r="R413" s="12">
        <v>0.74208057028022045</v>
      </c>
      <c r="S413" s="9">
        <v>0.78354035020047896</v>
      </c>
      <c r="T413" s="9">
        <v>0.81226693225585</v>
      </c>
      <c r="U413" s="9">
        <v>0.85509216324608428</v>
      </c>
      <c r="V413" s="9">
        <v>0.74956741477284305</v>
      </c>
      <c r="W413" s="11">
        <v>0.79956043722115067</v>
      </c>
      <c r="X413" s="13">
        <v>0.84022553326590932</v>
      </c>
      <c r="Y413" s="13">
        <v>0.8417576339694034</v>
      </c>
      <c r="Z413" s="11">
        <v>0.74669137035632338</v>
      </c>
      <c r="AA413" s="11">
        <v>0.77976770531441331</v>
      </c>
      <c r="AB413" s="11">
        <v>0.79792939278990649</v>
      </c>
      <c r="AC413" s="10">
        <v>0.75057812248164557</v>
      </c>
      <c r="AD413" s="9">
        <v>0.79986285054626038</v>
      </c>
      <c r="AE413" s="9">
        <v>0.82782343638629052</v>
      </c>
      <c r="AF413" s="8">
        <v>0.85738562092271031</v>
      </c>
      <c r="AG413" s="12">
        <v>0.69592148289700062</v>
      </c>
      <c r="AH413" s="11">
        <v>0.79040040667674494</v>
      </c>
      <c r="AI413" s="13">
        <v>0.84778189502043133</v>
      </c>
      <c r="AJ413" s="13">
        <v>0.86984371968761787</v>
      </c>
      <c r="AK413" s="9">
        <v>0.78702812061950222</v>
      </c>
      <c r="AL413" s="8">
        <v>0.8586987275584147</v>
      </c>
      <c r="AM413" s="9">
        <v>0.7920863688296027</v>
      </c>
      <c r="AN413" s="10">
        <v>0.68304671061385447</v>
      </c>
      <c r="AO413" s="9">
        <v>0.73654474061580921</v>
      </c>
    </row>
    <row r="414" spans="1:41" ht="19.95" customHeight="1" x14ac:dyDescent="0.3">
      <c r="A414" s="17" t="s">
        <v>151</v>
      </c>
      <c r="B414" s="7">
        <v>0.40405669816492462</v>
      </c>
      <c r="C414" s="8">
        <v>0.72111489087766667</v>
      </c>
      <c r="D414" s="8">
        <v>0.52948583958497808</v>
      </c>
      <c r="E414" s="9">
        <v>0.42843353379733268</v>
      </c>
      <c r="F414" s="10">
        <v>0.21471017335848591</v>
      </c>
      <c r="G414" s="10">
        <v>0.1422477990336232</v>
      </c>
      <c r="H414" s="11">
        <v>0.39928004645756088</v>
      </c>
      <c r="I414" s="11">
        <v>0.38891527445118912</v>
      </c>
      <c r="J414" s="11">
        <v>0.41843312150936518</v>
      </c>
      <c r="K414" s="9">
        <v>0.41839933285551711</v>
      </c>
      <c r="L414" s="9">
        <v>0.37290417014774829</v>
      </c>
      <c r="M414" s="12">
        <v>0.37557482529071218</v>
      </c>
      <c r="N414" s="13">
        <v>0.48903148731069668</v>
      </c>
      <c r="O414" s="9">
        <v>0.39066443933266731</v>
      </c>
      <c r="P414" s="9">
        <v>0.43162442525578659</v>
      </c>
      <c r="Q414" s="11">
        <v>0.40745688077837028</v>
      </c>
      <c r="R414" s="11">
        <v>0.39054162248248619</v>
      </c>
      <c r="S414" s="10">
        <v>0.37354781819336419</v>
      </c>
      <c r="T414" s="9">
        <v>0.42680044327268751</v>
      </c>
      <c r="U414" s="9">
        <v>0.48568462715547062</v>
      </c>
      <c r="V414" s="9">
        <v>0.3550153190384836</v>
      </c>
      <c r="W414" s="11">
        <v>0.39336117806857829</v>
      </c>
      <c r="X414" s="13">
        <v>0.4679062529420111</v>
      </c>
      <c r="Y414" s="13">
        <v>0.48451862024627612</v>
      </c>
      <c r="Z414" s="11">
        <v>0.38846355934505528</v>
      </c>
      <c r="AA414" s="11">
        <v>0.38581046517392742</v>
      </c>
      <c r="AB414" s="12">
        <v>0.37555183554442789</v>
      </c>
      <c r="AC414" s="9">
        <v>0.36070083637669748</v>
      </c>
      <c r="AD414" s="9">
        <v>0.43171391703385242</v>
      </c>
      <c r="AE414" s="9">
        <v>0.43265684028948359</v>
      </c>
      <c r="AF414" s="9">
        <v>0.44122687420438561</v>
      </c>
      <c r="AG414" s="12">
        <v>0.31583372867038051</v>
      </c>
      <c r="AH414" s="12">
        <v>0.37791891685179752</v>
      </c>
      <c r="AI414" s="13">
        <v>0.45618275706586081</v>
      </c>
      <c r="AJ414" s="13">
        <v>0.4872775164364348</v>
      </c>
      <c r="AK414" s="9">
        <v>0.40319016526174573</v>
      </c>
      <c r="AL414" s="9">
        <v>0.40506748111744362</v>
      </c>
      <c r="AM414" s="9">
        <v>0.46755216773360581</v>
      </c>
      <c r="AN414" s="9">
        <v>0.25146446627290647</v>
      </c>
      <c r="AO414" s="9">
        <v>0.45003617777328508</v>
      </c>
    </row>
    <row r="415" spans="1:41" ht="19.95" customHeight="1" x14ac:dyDescent="0.3">
      <c r="A415" s="16" t="s">
        <v>152</v>
      </c>
      <c r="B415" s="7">
        <v>0.39398011688871348</v>
      </c>
      <c r="C415" s="10">
        <v>0.26122165951746101</v>
      </c>
      <c r="D415" s="10">
        <v>0.33183541985462672</v>
      </c>
      <c r="E415" s="8">
        <v>0.49012063335228839</v>
      </c>
      <c r="F415" s="8">
        <v>0.48179636661434599</v>
      </c>
      <c r="G415" s="9">
        <v>0.30210254260632458</v>
      </c>
      <c r="H415" s="11">
        <v>0.36415820884887251</v>
      </c>
      <c r="I415" s="11">
        <v>0.3921267352143144</v>
      </c>
      <c r="J415" s="11">
        <v>0.41339469108318222</v>
      </c>
      <c r="K415" s="10">
        <v>0.36869519915822119</v>
      </c>
      <c r="L415" s="8">
        <v>0.45159892202407248</v>
      </c>
      <c r="M415" s="13">
        <v>0.40879828490069792</v>
      </c>
      <c r="N415" s="12">
        <v>0.34977056971792142</v>
      </c>
      <c r="O415" s="9">
        <v>0.39976831383197658</v>
      </c>
      <c r="P415" s="9">
        <v>0.38770659079461323</v>
      </c>
      <c r="Q415" s="13">
        <v>0.42617205340457071</v>
      </c>
      <c r="R415" s="12">
        <v>0.35153894779773431</v>
      </c>
      <c r="S415" s="9">
        <v>0.40999253200711477</v>
      </c>
      <c r="T415" s="9">
        <v>0.38546648898316249</v>
      </c>
      <c r="U415" s="9">
        <v>0.36940753609061372</v>
      </c>
      <c r="V415" s="9">
        <v>0.3945520957343594</v>
      </c>
      <c r="W415" s="11">
        <v>0.40619925915257232</v>
      </c>
      <c r="X415" s="11">
        <v>0.37231928032389833</v>
      </c>
      <c r="Y415" s="12">
        <v>0.35723901372312727</v>
      </c>
      <c r="Z415" s="11">
        <v>0.35822781101126799</v>
      </c>
      <c r="AA415" s="11">
        <v>0.39395724014048578</v>
      </c>
      <c r="AB415" s="13">
        <v>0.42237755724547849</v>
      </c>
      <c r="AC415" s="9">
        <v>0.3898772861049481</v>
      </c>
      <c r="AD415" s="9">
        <v>0.36814893351240802</v>
      </c>
      <c r="AE415" s="9">
        <v>0.39516659609680688</v>
      </c>
      <c r="AF415" s="9">
        <v>0.41615874671832481</v>
      </c>
      <c r="AG415" s="11">
        <v>0.38008775422662022</v>
      </c>
      <c r="AH415" s="11">
        <v>0.41248148982494742</v>
      </c>
      <c r="AI415" s="11">
        <v>0.39159913795457058</v>
      </c>
      <c r="AJ415" s="11">
        <v>0.38256620325118312</v>
      </c>
      <c r="AK415" s="9">
        <v>0.38383795535775639</v>
      </c>
      <c r="AL415" s="8">
        <v>0.45363124644097108</v>
      </c>
      <c r="AM415" s="9">
        <v>0.3245342010959969</v>
      </c>
      <c r="AN415" s="9">
        <v>0.431582244340948</v>
      </c>
      <c r="AO415" s="9">
        <v>0.28650856284252407</v>
      </c>
    </row>
    <row r="416" spans="1:41" ht="19.95" customHeight="1" x14ac:dyDescent="0.3">
      <c r="A416" s="17" t="s">
        <v>153</v>
      </c>
      <c r="B416" s="7">
        <v>0.1399146024076332</v>
      </c>
      <c r="C416" s="10">
        <v>1.505058944019093E-2</v>
      </c>
      <c r="D416" s="9">
        <v>9.3427621252997584E-2</v>
      </c>
      <c r="E416" s="10">
        <v>7.1297397589598493E-2</v>
      </c>
      <c r="F416" s="8">
        <v>0.23438654723090649</v>
      </c>
      <c r="G416" s="8">
        <v>0.24484190252279919</v>
      </c>
      <c r="H416" s="11">
        <v>0.17025838698346171</v>
      </c>
      <c r="I416" s="11">
        <v>0.16034516848009009</v>
      </c>
      <c r="J416" s="12">
        <v>0.1060851643093101</v>
      </c>
      <c r="K416" s="9">
        <v>0.14964475879286959</v>
      </c>
      <c r="L416" s="9">
        <v>0.11565979403764259</v>
      </c>
      <c r="M416" s="11">
        <v>0.1516906847453203</v>
      </c>
      <c r="N416" s="11">
        <v>0.1047810240075195</v>
      </c>
      <c r="O416" s="9">
        <v>0.14343643119525021</v>
      </c>
      <c r="P416" s="9">
        <v>0.12309828701262281</v>
      </c>
      <c r="Q416" s="12">
        <v>0.1097928903510571</v>
      </c>
      <c r="R416" s="13">
        <v>0.1780625815542127</v>
      </c>
      <c r="S416" s="9">
        <v>0.1511851765927511</v>
      </c>
      <c r="T416" s="9">
        <v>0.1271741094543751</v>
      </c>
      <c r="U416" s="9">
        <v>9.4456438366846168E-2</v>
      </c>
      <c r="V416" s="9">
        <v>0.1184880970696973</v>
      </c>
      <c r="W416" s="11">
        <v>0.1096339676057676</v>
      </c>
      <c r="X416" s="12">
        <v>0.10175296792754079</v>
      </c>
      <c r="Y416" s="12">
        <v>9.1952634403330347E-2</v>
      </c>
      <c r="Z416" s="11">
        <v>0.12386679715847609</v>
      </c>
      <c r="AA416" s="11">
        <v>0.11774374296299971</v>
      </c>
      <c r="AB416" s="11">
        <v>0.1522517156983948</v>
      </c>
      <c r="AC416" s="8">
        <v>0.19430905921702901</v>
      </c>
      <c r="AD416" s="9">
        <v>0.1393358137356154</v>
      </c>
      <c r="AE416" s="10">
        <v>9.3984245204414105E-2</v>
      </c>
      <c r="AF416" s="9">
        <v>9.7322041955107089E-2</v>
      </c>
      <c r="AG416" s="13">
        <v>0.22397414697639731</v>
      </c>
      <c r="AH416" s="11">
        <v>0.13432854298897931</v>
      </c>
      <c r="AI416" s="11">
        <v>0.1092191618855901</v>
      </c>
      <c r="AJ416" s="12">
        <v>8.4296305575440725E-2</v>
      </c>
      <c r="AK416" s="9">
        <v>0.1445257322956123</v>
      </c>
      <c r="AL416" s="10">
        <v>9.8298119299561906E-2</v>
      </c>
      <c r="AM416" s="9">
        <v>0.15172610590286459</v>
      </c>
      <c r="AN416" s="9">
        <v>0.21157582276091819</v>
      </c>
      <c r="AO416" s="9">
        <v>0.21066443695109691</v>
      </c>
    </row>
    <row r="417" spans="1:41" ht="19.95" customHeight="1" x14ac:dyDescent="0.3">
      <c r="A417" s="16" t="s">
        <v>267</v>
      </c>
      <c r="B417" s="7">
        <v>6.2048582538728657E-2</v>
      </c>
      <c r="C417" s="10">
        <v>2.6128601646813751E-3</v>
      </c>
      <c r="D417" s="9">
        <v>4.5251119307397607E-2</v>
      </c>
      <c r="E417" s="10">
        <v>1.014843526078036E-2</v>
      </c>
      <c r="F417" s="9">
        <v>6.9106912796261591E-2</v>
      </c>
      <c r="G417" s="8">
        <v>0.31080775583725301</v>
      </c>
      <c r="H417" s="11">
        <v>6.630335771010494E-2</v>
      </c>
      <c r="I417" s="11">
        <v>5.8612821854406423E-2</v>
      </c>
      <c r="J417" s="11">
        <v>6.2087023098142367E-2</v>
      </c>
      <c r="K417" s="9">
        <v>6.3260709193392176E-2</v>
      </c>
      <c r="L417" s="9">
        <v>5.9837113790536578E-2</v>
      </c>
      <c r="M417" s="11">
        <v>6.3936205063269552E-2</v>
      </c>
      <c r="N417" s="11">
        <v>5.6416918963862417E-2</v>
      </c>
      <c r="O417" s="9">
        <v>6.6130815640105908E-2</v>
      </c>
      <c r="P417" s="9">
        <v>5.7570696936977403E-2</v>
      </c>
      <c r="Q417" s="11">
        <v>5.6578175466001947E-2</v>
      </c>
      <c r="R417" s="11">
        <v>7.9856848165566818E-2</v>
      </c>
      <c r="S417" s="9">
        <v>6.527447320676992E-2</v>
      </c>
      <c r="T417" s="9">
        <v>6.0558958289774943E-2</v>
      </c>
      <c r="U417" s="9">
        <v>5.0451398387069517E-2</v>
      </c>
      <c r="V417" s="9">
        <v>0.13194448815745971</v>
      </c>
      <c r="W417" s="11">
        <v>9.080559517308176E-2</v>
      </c>
      <c r="X417" s="11">
        <v>5.8021498806549859E-2</v>
      </c>
      <c r="Y417" s="11">
        <v>6.6289731627266285E-2</v>
      </c>
      <c r="Z417" s="13">
        <v>0.12944183248520061</v>
      </c>
      <c r="AA417" s="11">
        <v>0.102488551722587</v>
      </c>
      <c r="AB417" s="11">
        <v>4.9818891511698729E-2</v>
      </c>
      <c r="AC417" s="9">
        <v>5.5112818301325382E-2</v>
      </c>
      <c r="AD417" s="9">
        <v>6.0801335718124183E-2</v>
      </c>
      <c r="AE417" s="9">
        <v>7.8192318409295386E-2</v>
      </c>
      <c r="AF417" s="9">
        <v>4.5292337122182551E-2</v>
      </c>
      <c r="AG417" s="11">
        <v>8.0104370126602056E-2</v>
      </c>
      <c r="AH417" s="11">
        <v>7.5271050334275849E-2</v>
      </c>
      <c r="AI417" s="11">
        <v>4.2998943093978559E-2</v>
      </c>
      <c r="AJ417" s="11">
        <v>4.5859974736941367E-2</v>
      </c>
      <c r="AK417" s="9">
        <v>6.8446147084885528E-2</v>
      </c>
      <c r="AL417" s="9">
        <v>4.3003153142023423E-2</v>
      </c>
      <c r="AM417" s="9">
        <v>5.6187525267532679E-2</v>
      </c>
      <c r="AN417" s="8">
        <v>0.1053774666252274</v>
      </c>
      <c r="AO417" s="9">
        <v>5.2790822433093833E-2</v>
      </c>
    </row>
    <row r="418" spans="1:41" ht="19.95" customHeight="1" x14ac:dyDescent="0.3">
      <c r="A418" s="17" t="s">
        <v>154</v>
      </c>
      <c r="B418" s="7">
        <v>4.2023528298753859E-2</v>
      </c>
      <c r="C418" s="10">
        <v>2.6128601646813751E-3</v>
      </c>
      <c r="D418" s="9">
        <v>2.4782579821198879E-2</v>
      </c>
      <c r="E418" s="10">
        <v>1.014843526078036E-2</v>
      </c>
      <c r="F418" s="9">
        <v>5.5341853553092457E-2</v>
      </c>
      <c r="G418" s="8">
        <v>0.20926174197546729</v>
      </c>
      <c r="H418" s="11">
        <v>2.953616483435087E-2</v>
      </c>
      <c r="I418" s="11">
        <v>4.111504069156368E-2</v>
      </c>
      <c r="J418" s="11">
        <v>5.0253519733289828E-2</v>
      </c>
      <c r="K418" s="9">
        <v>4.067207044374542E-2</v>
      </c>
      <c r="L418" s="9">
        <v>4.5412814188518863E-2</v>
      </c>
      <c r="M418" s="11">
        <v>4.2267620849083157E-2</v>
      </c>
      <c r="N418" s="11">
        <v>4.1295285704318792E-2</v>
      </c>
      <c r="O418" s="9">
        <v>4.7165897705429533E-2</v>
      </c>
      <c r="P418" s="9">
        <v>3.6596112449633983E-2</v>
      </c>
      <c r="Q418" s="11">
        <v>4.1354498992010782E-2</v>
      </c>
      <c r="R418" s="11">
        <v>5.1942879005188389E-2</v>
      </c>
      <c r="S418" s="9">
        <v>4.4735464298426682E-2</v>
      </c>
      <c r="T418" s="9">
        <v>4.4090923460315123E-2</v>
      </c>
      <c r="U418" s="9">
        <v>3.990119678067313E-2</v>
      </c>
      <c r="V418" s="9">
        <v>5.8731863657994057E-2</v>
      </c>
      <c r="W418" s="11">
        <v>6.0361832638524147E-2</v>
      </c>
      <c r="X418" s="11">
        <v>3.8552770136275068E-2</v>
      </c>
      <c r="Y418" s="11">
        <v>3.343902062387108E-2</v>
      </c>
      <c r="Z418" s="13">
        <v>8.3049689934726251E-2</v>
      </c>
      <c r="AA418" s="11">
        <v>6.3095633668660278E-2</v>
      </c>
      <c r="AB418" s="11">
        <v>3.54664273527934E-2</v>
      </c>
      <c r="AC418" s="9">
        <v>4.5486451685728187E-2</v>
      </c>
      <c r="AD418" s="9">
        <v>4.255452308557426E-2</v>
      </c>
      <c r="AE418" s="8">
        <v>6.5065069723598976E-2</v>
      </c>
      <c r="AF418" s="9">
        <v>2.6266353562937141E-2</v>
      </c>
      <c r="AG418" s="11">
        <v>4.7632592917426442E-2</v>
      </c>
      <c r="AH418" s="13">
        <v>5.9572171641304329E-2</v>
      </c>
      <c r="AI418" s="11">
        <v>3.1317567547640882E-2</v>
      </c>
      <c r="AJ418" s="11">
        <v>1.9417805319202931E-2</v>
      </c>
      <c r="AK418" s="9">
        <v>4.8687586823441147E-2</v>
      </c>
      <c r="AL418" s="9">
        <v>2.50939656210343E-2</v>
      </c>
      <c r="AM418" s="9">
        <v>0</v>
      </c>
      <c r="AN418" s="9">
        <v>6.4920322341252057E-2</v>
      </c>
      <c r="AO418" s="9">
        <v>5.2790822433093833E-2</v>
      </c>
    </row>
    <row r="419" spans="1:41" ht="19.95" customHeight="1" x14ac:dyDescent="0.3">
      <c r="A419" s="16" t="s">
        <v>155</v>
      </c>
      <c r="B419" s="7">
        <v>2.0025054239974791E-2</v>
      </c>
      <c r="C419" s="10">
        <v>0</v>
      </c>
      <c r="D419" s="9">
        <v>2.0468539486198731E-2</v>
      </c>
      <c r="E419" s="10">
        <v>0</v>
      </c>
      <c r="F419" s="9">
        <v>1.376505924316912E-2</v>
      </c>
      <c r="G419" s="8">
        <v>0.10154601386178561</v>
      </c>
      <c r="H419" s="11">
        <v>3.6767192875754078E-2</v>
      </c>
      <c r="I419" s="11">
        <v>1.749778116284274E-2</v>
      </c>
      <c r="J419" s="11">
        <v>1.1833503364852539E-2</v>
      </c>
      <c r="K419" s="9">
        <v>2.2588638749646759E-2</v>
      </c>
      <c r="L419" s="9">
        <v>1.4424299602017731E-2</v>
      </c>
      <c r="M419" s="11">
        <v>2.1668584214186382E-2</v>
      </c>
      <c r="N419" s="11">
        <v>1.5121633259543641E-2</v>
      </c>
      <c r="O419" s="9">
        <v>1.8964917934676379E-2</v>
      </c>
      <c r="P419" s="9">
        <v>2.097458448734342E-2</v>
      </c>
      <c r="Q419" s="11">
        <v>1.5223676473991169E-2</v>
      </c>
      <c r="R419" s="11">
        <v>2.791396916037843E-2</v>
      </c>
      <c r="S419" s="9">
        <v>2.0539008908343249E-2</v>
      </c>
      <c r="T419" s="9">
        <v>1.6468034829459809E-2</v>
      </c>
      <c r="U419" s="9">
        <v>1.055020160639638E-2</v>
      </c>
      <c r="V419" s="8">
        <v>7.3212624499465584E-2</v>
      </c>
      <c r="W419" s="11">
        <v>3.0443762534557609E-2</v>
      </c>
      <c r="X419" s="11">
        <v>1.9468728670274781E-2</v>
      </c>
      <c r="Y419" s="11">
        <v>3.2850711003395212E-2</v>
      </c>
      <c r="Z419" s="13">
        <v>4.6392142550474323E-2</v>
      </c>
      <c r="AA419" s="11">
        <v>3.9392918053926723E-2</v>
      </c>
      <c r="AB419" s="11">
        <v>1.435246415890532E-2</v>
      </c>
      <c r="AC419" s="9">
        <v>9.6263666155971869E-3</v>
      </c>
      <c r="AD419" s="9">
        <v>1.824681263254992E-2</v>
      </c>
      <c r="AE419" s="9">
        <v>1.312724868569641E-2</v>
      </c>
      <c r="AF419" s="9">
        <v>1.902598355924541E-2</v>
      </c>
      <c r="AG419" s="11">
        <v>3.2471777209175608E-2</v>
      </c>
      <c r="AH419" s="11">
        <v>1.569887869297153E-2</v>
      </c>
      <c r="AI419" s="11">
        <v>1.1681375546337681E-2</v>
      </c>
      <c r="AJ419" s="11">
        <v>2.6442169417738439E-2</v>
      </c>
      <c r="AK419" s="9">
        <v>1.9758560261444381E-2</v>
      </c>
      <c r="AL419" s="9">
        <v>1.790918752098912E-2</v>
      </c>
      <c r="AM419" s="9">
        <v>5.6187525267532679E-2</v>
      </c>
      <c r="AN419" s="9">
        <v>4.0457144283975302E-2</v>
      </c>
      <c r="AO419" s="9">
        <v>0</v>
      </c>
    </row>
    <row r="420" spans="1:41" ht="19.95" customHeight="1" x14ac:dyDescent="0.3">
      <c r="A420" s="17" t="s">
        <v>20</v>
      </c>
      <c r="B420" s="7">
        <v>0</v>
      </c>
      <c r="C420" s="9">
        <v>0</v>
      </c>
      <c r="D420" s="9">
        <v>0</v>
      </c>
      <c r="E420" s="9">
        <v>0</v>
      </c>
      <c r="F420" s="9">
        <v>0</v>
      </c>
      <c r="G420" s="9">
        <v>0</v>
      </c>
      <c r="H420" s="11">
        <v>0</v>
      </c>
      <c r="I420" s="11">
        <v>0</v>
      </c>
      <c r="J420" s="11">
        <v>0</v>
      </c>
      <c r="K420" s="9">
        <v>0</v>
      </c>
      <c r="L420" s="9">
        <v>0</v>
      </c>
      <c r="M420" s="11">
        <v>0</v>
      </c>
      <c r="N420" s="11">
        <v>0</v>
      </c>
      <c r="O420" s="9">
        <v>0</v>
      </c>
      <c r="P420" s="9">
        <v>0</v>
      </c>
      <c r="Q420" s="11">
        <v>0</v>
      </c>
      <c r="R420" s="11">
        <v>0</v>
      </c>
      <c r="S420" s="9">
        <v>0</v>
      </c>
      <c r="T420" s="9">
        <v>0</v>
      </c>
      <c r="U420" s="9">
        <v>0</v>
      </c>
      <c r="V420" s="9">
        <v>0</v>
      </c>
      <c r="W420" s="11">
        <v>0</v>
      </c>
      <c r="X420" s="11">
        <v>0</v>
      </c>
      <c r="Y420" s="11">
        <v>0</v>
      </c>
      <c r="Z420" s="11">
        <v>0</v>
      </c>
      <c r="AA420" s="11">
        <v>0</v>
      </c>
      <c r="AB420" s="11">
        <v>0</v>
      </c>
      <c r="AC420" s="9">
        <v>0</v>
      </c>
      <c r="AD420" s="9">
        <v>0</v>
      </c>
      <c r="AE420" s="9">
        <v>0</v>
      </c>
      <c r="AF420" s="9">
        <v>0</v>
      </c>
      <c r="AG420" s="11">
        <v>0</v>
      </c>
      <c r="AH420" s="11">
        <v>0</v>
      </c>
      <c r="AI420" s="11">
        <v>0</v>
      </c>
      <c r="AJ420" s="11">
        <v>0</v>
      </c>
      <c r="AK420" s="9">
        <v>0</v>
      </c>
      <c r="AL420" s="9">
        <v>0</v>
      </c>
      <c r="AM420" s="9">
        <v>0</v>
      </c>
      <c r="AN420" s="9">
        <v>0</v>
      </c>
      <c r="AO420" s="9">
        <v>0</v>
      </c>
    </row>
    <row r="423" spans="1:41" x14ac:dyDescent="0.3">
      <c r="A423" s="1" t="s">
        <v>24</v>
      </c>
    </row>
    <row r="424" spans="1:41" ht="55.05" customHeight="1" x14ac:dyDescent="0.3">
      <c r="A424" s="19" t="s">
        <v>249</v>
      </c>
      <c r="B424" s="33"/>
      <c r="C424" s="33" t="s">
        <v>160</v>
      </c>
      <c r="D424" s="18"/>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c r="AH424" s="18"/>
      <c r="AI424" s="18"/>
      <c r="AJ424" s="18"/>
      <c r="AK424" s="18"/>
      <c r="AL424" s="18"/>
      <c r="AM424" s="18"/>
      <c r="AN424" s="18"/>
      <c r="AO424" s="18"/>
    </row>
    <row r="425" spans="1:41" ht="22.05" customHeight="1" x14ac:dyDescent="0.3">
      <c r="A425" s="2"/>
      <c r="B425" s="2"/>
      <c r="C425" s="51" t="s">
        <v>1</v>
      </c>
      <c r="D425" s="52"/>
      <c r="E425" s="52"/>
      <c r="F425" s="52"/>
      <c r="G425" s="53"/>
      <c r="H425" s="51" t="s">
        <v>2</v>
      </c>
      <c r="I425" s="52"/>
      <c r="J425" s="53"/>
      <c r="K425" s="51" t="s">
        <v>26</v>
      </c>
      <c r="L425" s="53"/>
      <c r="M425" s="51" t="s">
        <v>27</v>
      </c>
      <c r="N425" s="53"/>
      <c r="O425" s="51" t="s">
        <v>28</v>
      </c>
      <c r="P425" s="53"/>
      <c r="Q425" s="51" t="s">
        <v>29</v>
      </c>
      <c r="R425" s="53"/>
      <c r="S425" s="51" t="s">
        <v>30</v>
      </c>
      <c r="T425" s="52"/>
      <c r="U425" s="52"/>
      <c r="V425" s="53"/>
      <c r="W425" s="51" t="s">
        <v>31</v>
      </c>
      <c r="X425" s="52"/>
      <c r="Y425" s="52"/>
      <c r="Z425" s="52"/>
      <c r="AA425" s="52"/>
      <c r="AB425" s="53"/>
      <c r="AC425" s="51" t="s">
        <v>32</v>
      </c>
      <c r="AD425" s="52"/>
      <c r="AE425" s="52"/>
      <c r="AF425" s="53"/>
      <c r="AG425" s="51" t="s">
        <v>33</v>
      </c>
      <c r="AH425" s="52"/>
      <c r="AI425" s="52"/>
      <c r="AJ425" s="53"/>
      <c r="AK425" s="51" t="s">
        <v>34</v>
      </c>
      <c r="AL425" s="52"/>
      <c r="AM425" s="52"/>
      <c r="AN425" s="52"/>
      <c r="AO425" s="53"/>
    </row>
    <row r="426" spans="1:41" ht="58.05" customHeight="1" x14ac:dyDescent="0.3">
      <c r="A426" s="3" t="s">
        <v>35</v>
      </c>
      <c r="B426" s="3" t="s">
        <v>0</v>
      </c>
      <c r="C426" s="3" t="s">
        <v>3</v>
      </c>
      <c r="D426" s="3" t="s">
        <v>4</v>
      </c>
      <c r="E426" s="3" t="s">
        <v>5</v>
      </c>
      <c r="F426" s="3" t="s">
        <v>6</v>
      </c>
      <c r="G426" s="3" t="s">
        <v>7</v>
      </c>
      <c r="H426" s="3" t="s">
        <v>8</v>
      </c>
      <c r="I426" s="3" t="s">
        <v>9</v>
      </c>
      <c r="J426" s="3" t="s">
        <v>10</v>
      </c>
      <c r="K426" s="3" t="s">
        <v>36</v>
      </c>
      <c r="L426" s="3" t="s">
        <v>37</v>
      </c>
      <c r="M426" s="3" t="s">
        <v>38</v>
      </c>
      <c r="N426" s="3" t="s">
        <v>39</v>
      </c>
      <c r="O426" s="3" t="s">
        <v>40</v>
      </c>
      <c r="P426" s="3" t="s">
        <v>41</v>
      </c>
      <c r="Q426" s="3" t="s">
        <v>42</v>
      </c>
      <c r="R426" s="3" t="s">
        <v>43</v>
      </c>
      <c r="S426" s="3" t="s">
        <v>44</v>
      </c>
      <c r="T426" s="3" t="s">
        <v>45</v>
      </c>
      <c r="U426" s="3" t="s">
        <v>46</v>
      </c>
      <c r="V426" s="3" t="s">
        <v>47</v>
      </c>
      <c r="W426" s="3" t="s">
        <v>48</v>
      </c>
      <c r="X426" s="3" t="s">
        <v>49</v>
      </c>
      <c r="Y426" s="3" t="s">
        <v>50</v>
      </c>
      <c r="Z426" s="3" t="s">
        <v>51</v>
      </c>
      <c r="AA426" s="3" t="s">
        <v>52</v>
      </c>
      <c r="AB426" s="3" t="s">
        <v>53</v>
      </c>
      <c r="AC426" s="3" t="s">
        <v>54</v>
      </c>
      <c r="AD426" s="3" t="s">
        <v>55</v>
      </c>
      <c r="AE426" s="3" t="s">
        <v>56</v>
      </c>
      <c r="AF426" s="3" t="s">
        <v>57</v>
      </c>
      <c r="AG426" s="3" t="s">
        <v>58</v>
      </c>
      <c r="AH426" s="3" t="s">
        <v>59</v>
      </c>
      <c r="AI426" s="3" t="s">
        <v>60</v>
      </c>
      <c r="AJ426" s="3" t="s">
        <v>61</v>
      </c>
      <c r="AK426" s="3" t="s">
        <v>62</v>
      </c>
      <c r="AL426" s="3" t="s">
        <v>63</v>
      </c>
      <c r="AM426" s="3" t="s">
        <v>64</v>
      </c>
      <c r="AN426" s="3" t="s">
        <v>65</v>
      </c>
      <c r="AO426" s="3" t="s">
        <v>47</v>
      </c>
    </row>
    <row r="427" spans="1:41" ht="19.95" customHeight="1" x14ac:dyDescent="0.3">
      <c r="A427" s="14" t="s">
        <v>11</v>
      </c>
      <c r="B427" s="4">
        <v>1250.6521944403651</v>
      </c>
      <c r="C427" s="5">
        <v>278.07653337717062</v>
      </c>
      <c r="D427" s="5">
        <v>153.5964460968971</v>
      </c>
      <c r="E427" s="5">
        <v>239.5254262089729</v>
      </c>
      <c r="F427" s="5">
        <v>374.03572738170618</v>
      </c>
      <c r="G427" s="5">
        <v>114.2111023068428</v>
      </c>
      <c r="H427" s="6">
        <v>319.03587806224817</v>
      </c>
      <c r="I427" s="6">
        <v>402.07328897714609</v>
      </c>
      <c r="J427" s="6">
        <v>529.54302740097046</v>
      </c>
      <c r="K427" s="5">
        <v>865.11496442556381</v>
      </c>
      <c r="L427" s="5">
        <v>382.35287576913828</v>
      </c>
      <c r="M427" s="6">
        <v>935.4686159491539</v>
      </c>
      <c r="N427" s="6">
        <v>315.18357849121088</v>
      </c>
      <c r="O427" s="5">
        <v>717.19930946826935</v>
      </c>
      <c r="P427" s="5">
        <v>510.78176915645599</v>
      </c>
      <c r="Q427" s="6">
        <v>697.48334187269211</v>
      </c>
      <c r="R427" s="6">
        <v>443.16170078516012</v>
      </c>
      <c r="S427" s="5">
        <v>423.80195409059519</v>
      </c>
      <c r="T427" s="5">
        <v>554.62412589788437</v>
      </c>
      <c r="U427" s="5">
        <v>148.47103005647659</v>
      </c>
      <c r="V427" s="5">
        <v>53.897886991500847</v>
      </c>
      <c r="W427" s="6">
        <v>128.90253949165341</v>
      </c>
      <c r="X427" s="6">
        <v>529.36210972070694</v>
      </c>
      <c r="Y427" s="6">
        <v>372.59046256542211</v>
      </c>
      <c r="Z427" s="6">
        <v>202.34391611814499</v>
      </c>
      <c r="AA427" s="6">
        <v>97.626355111598969</v>
      </c>
      <c r="AB427" s="6">
        <v>474.34144920110703</v>
      </c>
      <c r="AC427" s="5">
        <v>348.38370716571808</v>
      </c>
      <c r="AD427" s="5">
        <v>301.79292422533041</v>
      </c>
      <c r="AE427" s="5">
        <v>261.74637651443481</v>
      </c>
      <c r="AF427" s="5">
        <v>223.8214519023895</v>
      </c>
      <c r="AG427" s="6">
        <v>293.52629971504211</v>
      </c>
      <c r="AH427" s="6">
        <v>386.339575111866</v>
      </c>
      <c r="AI427" s="6">
        <v>381.51128935813898</v>
      </c>
      <c r="AJ427" s="6">
        <v>189.27503025531769</v>
      </c>
      <c r="AK427" s="5">
        <v>783.7968682050705</v>
      </c>
      <c r="AL427" s="5">
        <v>304.16997897624969</v>
      </c>
      <c r="AM427" s="5">
        <v>46.66985809803009</v>
      </c>
      <c r="AN427" s="5">
        <v>38.697069108486183</v>
      </c>
      <c r="AO427" s="5">
        <v>77.318420052528381</v>
      </c>
    </row>
    <row r="428" spans="1:41" ht="19.95" customHeight="1" x14ac:dyDescent="0.3">
      <c r="A428" s="15" t="s">
        <v>12</v>
      </c>
      <c r="B428" s="4">
        <v>1277</v>
      </c>
      <c r="C428" s="5">
        <v>309</v>
      </c>
      <c r="D428" s="5">
        <v>158</v>
      </c>
      <c r="E428" s="5">
        <v>251</v>
      </c>
      <c r="F428" s="5">
        <v>360</v>
      </c>
      <c r="G428" s="5">
        <v>116</v>
      </c>
      <c r="H428" s="6">
        <v>235</v>
      </c>
      <c r="I428" s="6">
        <v>442</v>
      </c>
      <c r="J428" s="6">
        <v>600</v>
      </c>
      <c r="K428" s="5">
        <v>891</v>
      </c>
      <c r="L428" s="5">
        <v>383</v>
      </c>
      <c r="M428" s="6">
        <v>938</v>
      </c>
      <c r="N428" s="6">
        <v>339</v>
      </c>
      <c r="O428" s="5">
        <v>729</v>
      </c>
      <c r="P428" s="5">
        <v>527</v>
      </c>
      <c r="Q428" s="6">
        <v>754</v>
      </c>
      <c r="R428" s="6">
        <v>426</v>
      </c>
      <c r="S428" s="5">
        <v>440</v>
      </c>
      <c r="T428" s="5">
        <v>562</v>
      </c>
      <c r="U428" s="5">
        <v>156</v>
      </c>
      <c r="V428" s="5">
        <v>56</v>
      </c>
      <c r="W428" s="6">
        <v>131</v>
      </c>
      <c r="X428" s="6">
        <v>556</v>
      </c>
      <c r="Y428" s="6">
        <v>387</v>
      </c>
      <c r="Z428" s="6">
        <v>194</v>
      </c>
      <c r="AA428" s="6">
        <v>100</v>
      </c>
      <c r="AB428" s="6">
        <v>482</v>
      </c>
      <c r="AC428" s="5">
        <v>338</v>
      </c>
      <c r="AD428" s="5">
        <v>313</v>
      </c>
      <c r="AE428" s="5">
        <v>275</v>
      </c>
      <c r="AF428" s="5">
        <v>234</v>
      </c>
      <c r="AG428" s="6">
        <v>181</v>
      </c>
      <c r="AH428" s="6">
        <v>456</v>
      </c>
      <c r="AI428" s="6">
        <v>440</v>
      </c>
      <c r="AJ428" s="6">
        <v>200</v>
      </c>
      <c r="AK428" s="5">
        <v>795</v>
      </c>
      <c r="AL428" s="5">
        <v>343</v>
      </c>
      <c r="AM428" s="5">
        <v>32</v>
      </c>
      <c r="AN428" s="5">
        <v>36</v>
      </c>
      <c r="AO428" s="5">
        <v>71</v>
      </c>
    </row>
    <row r="429" spans="1:41" ht="19.95" customHeight="1" x14ac:dyDescent="0.3">
      <c r="A429" s="16" t="s">
        <v>266</v>
      </c>
      <c r="B429" s="7">
        <v>0.4910364304514287</v>
      </c>
      <c r="C429" s="8">
        <v>0.80963398916989948</v>
      </c>
      <c r="D429" s="9">
        <v>0.57483114848429329</v>
      </c>
      <c r="E429" s="9">
        <v>0.53893462544655812</v>
      </c>
      <c r="F429" s="10">
        <v>0.32451307405704027</v>
      </c>
      <c r="G429" s="10">
        <v>0.13121916427158831</v>
      </c>
      <c r="H429" s="11">
        <v>0.5304460287281233</v>
      </c>
      <c r="I429" s="11">
        <v>0.50542489215123476</v>
      </c>
      <c r="J429" s="11">
        <v>0.4563682524955181</v>
      </c>
      <c r="K429" s="9">
        <v>0.48097792091829628</v>
      </c>
      <c r="L429" s="9">
        <v>0.51209774325612323</v>
      </c>
      <c r="M429" s="11">
        <v>0.48203655203417101</v>
      </c>
      <c r="N429" s="11">
        <v>0.51774817681526231</v>
      </c>
      <c r="O429" s="9">
        <v>0.4755796154421798</v>
      </c>
      <c r="P429" s="9">
        <v>0.51469415738935043</v>
      </c>
      <c r="Q429" s="11">
        <v>0.48438009319299491</v>
      </c>
      <c r="R429" s="11">
        <v>0.49200648701936828</v>
      </c>
      <c r="S429" s="10">
        <v>0.45072490344589589</v>
      </c>
      <c r="T429" s="9">
        <v>0.48621751891671089</v>
      </c>
      <c r="U429" s="8">
        <v>0.59760084855774387</v>
      </c>
      <c r="V429" s="9">
        <v>0.50474386972938645</v>
      </c>
      <c r="W429" s="11">
        <v>0.52254403104424707</v>
      </c>
      <c r="X429" s="13">
        <v>0.53357084634953644</v>
      </c>
      <c r="Y429" s="13">
        <v>0.56709202356225197</v>
      </c>
      <c r="Z429" s="11">
        <v>0.44639976615871929</v>
      </c>
      <c r="AA429" s="11">
        <v>0.52896466541432652</v>
      </c>
      <c r="AB429" s="12">
        <v>0.44377779773928172</v>
      </c>
      <c r="AC429" s="9">
        <v>0.51603651189688915</v>
      </c>
      <c r="AD429" s="9">
        <v>0.48272658676995739</v>
      </c>
      <c r="AE429" s="9">
        <v>0.51962337611039944</v>
      </c>
      <c r="AF429" s="9">
        <v>0.4986104471712558</v>
      </c>
      <c r="AG429" s="11">
        <v>0.42876909125221901</v>
      </c>
      <c r="AH429" s="12">
        <v>0.46562696275158771</v>
      </c>
      <c r="AI429" s="13">
        <v>0.54782295604221376</v>
      </c>
      <c r="AJ429" s="11">
        <v>0.52500331989394478</v>
      </c>
      <c r="AK429" s="9">
        <v>0.4881680214574427</v>
      </c>
      <c r="AL429" s="9">
        <v>0.46189288714090199</v>
      </c>
      <c r="AM429" s="9">
        <v>0.6156003518255635</v>
      </c>
      <c r="AN429" s="9">
        <v>0.43992324083902301</v>
      </c>
      <c r="AO429" s="9">
        <v>0.58515877585697429</v>
      </c>
    </row>
    <row r="430" spans="1:41" ht="19.95" customHeight="1" x14ac:dyDescent="0.3">
      <c r="A430" s="17" t="s">
        <v>151</v>
      </c>
      <c r="B430" s="7">
        <v>0.10657075719970351</v>
      </c>
      <c r="C430" s="8">
        <v>0.23866427888300379</v>
      </c>
      <c r="D430" s="8">
        <v>0.18153341791958469</v>
      </c>
      <c r="E430" s="10">
        <v>4.4575749666091458E-2</v>
      </c>
      <c r="F430" s="10">
        <v>6.3680604413172637E-2</v>
      </c>
      <c r="G430" s="10">
        <v>2.356428387067646E-2</v>
      </c>
      <c r="H430" s="13">
        <v>0.15125096197476859</v>
      </c>
      <c r="I430" s="11">
        <v>8.7741784494598143E-2</v>
      </c>
      <c r="J430" s="11">
        <v>9.3948626356782902E-2</v>
      </c>
      <c r="K430" s="9">
        <v>0.10000909753981491</v>
      </c>
      <c r="L430" s="9">
        <v>0.12230478036949891</v>
      </c>
      <c r="M430" s="11">
        <v>0.1024867265670167</v>
      </c>
      <c r="N430" s="11">
        <v>0.1186922087732345</v>
      </c>
      <c r="O430" s="9">
        <v>9.8561727400382895E-2</v>
      </c>
      <c r="P430" s="9">
        <v>0.11849640675545579</v>
      </c>
      <c r="Q430" s="11">
        <v>0.1041761154622776</v>
      </c>
      <c r="R430" s="11">
        <v>0.12395859680733699</v>
      </c>
      <c r="S430" s="9">
        <v>9.5598015949421966E-2</v>
      </c>
      <c r="T430" s="9">
        <v>0.1078843678308553</v>
      </c>
      <c r="U430" s="9">
        <v>0.12802339236323171</v>
      </c>
      <c r="V430" s="9">
        <v>0.14967942303697609</v>
      </c>
      <c r="W430" s="11">
        <v>0.1093779472563646</v>
      </c>
      <c r="X430" s="11">
        <v>0.1103918573987815</v>
      </c>
      <c r="Y430" s="13">
        <v>0.1463836279657863</v>
      </c>
      <c r="Z430" s="11">
        <v>0.12999824279281361</v>
      </c>
      <c r="AA430" s="11">
        <v>0.1612306156609965</v>
      </c>
      <c r="AB430" s="12">
        <v>8.5486950662506292E-2</v>
      </c>
      <c r="AC430" s="9">
        <v>0.11191015701041469</v>
      </c>
      <c r="AD430" s="9">
        <v>9.8203069857050893E-2</v>
      </c>
      <c r="AE430" s="9">
        <v>0.12371595243787829</v>
      </c>
      <c r="AF430" s="9">
        <v>0.1198318475837982</v>
      </c>
      <c r="AG430" s="11">
        <v>7.029841052014249E-2</v>
      </c>
      <c r="AH430" s="11">
        <v>0.1011538206048251</v>
      </c>
      <c r="AI430" s="11">
        <v>0.12387264447094209</v>
      </c>
      <c r="AJ430" s="11">
        <v>0.13900398072552089</v>
      </c>
      <c r="AK430" s="9">
        <v>0.1111215537527605</v>
      </c>
      <c r="AL430" s="9">
        <v>9.4432674417829973E-2</v>
      </c>
      <c r="AM430" s="9">
        <v>0.17945694831030409</v>
      </c>
      <c r="AN430" s="9">
        <v>5.6921060285150163E-2</v>
      </c>
      <c r="AO430" s="9">
        <v>8.9043883986966221E-2</v>
      </c>
    </row>
    <row r="431" spans="1:41" ht="19.95" customHeight="1" x14ac:dyDescent="0.3">
      <c r="A431" s="16" t="s">
        <v>152</v>
      </c>
      <c r="B431" s="7">
        <v>0.3844656732517252</v>
      </c>
      <c r="C431" s="8">
        <v>0.57096971028689569</v>
      </c>
      <c r="D431" s="9">
        <v>0.39329773056470863</v>
      </c>
      <c r="E431" s="8">
        <v>0.49435887578046661</v>
      </c>
      <c r="F431" s="10">
        <v>0.26083246964386769</v>
      </c>
      <c r="G431" s="10">
        <v>0.1076548804009118</v>
      </c>
      <c r="H431" s="11">
        <v>0.37919506675335468</v>
      </c>
      <c r="I431" s="11">
        <v>0.41768310765663658</v>
      </c>
      <c r="J431" s="11">
        <v>0.36241962613873518</v>
      </c>
      <c r="K431" s="9">
        <v>0.38096882337848142</v>
      </c>
      <c r="L431" s="9">
        <v>0.38979296288662441</v>
      </c>
      <c r="M431" s="11">
        <v>0.37954982546715432</v>
      </c>
      <c r="N431" s="11">
        <v>0.39905596804202792</v>
      </c>
      <c r="O431" s="9">
        <v>0.37701788804179692</v>
      </c>
      <c r="P431" s="9">
        <v>0.39619775063389462</v>
      </c>
      <c r="Q431" s="11">
        <v>0.38020397773071718</v>
      </c>
      <c r="R431" s="11">
        <v>0.36804789021203138</v>
      </c>
      <c r="S431" s="9">
        <v>0.35512688749647398</v>
      </c>
      <c r="T431" s="9">
        <v>0.37833315108585558</v>
      </c>
      <c r="U431" s="8">
        <v>0.46957745619451219</v>
      </c>
      <c r="V431" s="9">
        <v>0.35506444669241038</v>
      </c>
      <c r="W431" s="11">
        <v>0.41316608378788239</v>
      </c>
      <c r="X431" s="13">
        <v>0.42317898895075501</v>
      </c>
      <c r="Y431" s="13">
        <v>0.42070839559646572</v>
      </c>
      <c r="Z431" s="11">
        <v>0.31640152336590582</v>
      </c>
      <c r="AA431" s="11">
        <v>0.36773404975333002</v>
      </c>
      <c r="AB431" s="11">
        <v>0.35829084707677539</v>
      </c>
      <c r="AC431" s="9">
        <v>0.40412635488647441</v>
      </c>
      <c r="AD431" s="9">
        <v>0.38452351691290648</v>
      </c>
      <c r="AE431" s="9">
        <v>0.39590742367252119</v>
      </c>
      <c r="AF431" s="9">
        <v>0.37877859958745758</v>
      </c>
      <c r="AG431" s="11">
        <v>0.3584706807320765</v>
      </c>
      <c r="AH431" s="11">
        <v>0.36447314214676257</v>
      </c>
      <c r="AI431" s="11">
        <v>0.42395031157127172</v>
      </c>
      <c r="AJ431" s="11">
        <v>0.38599933916842388</v>
      </c>
      <c r="AK431" s="9">
        <v>0.37704646770468231</v>
      </c>
      <c r="AL431" s="9">
        <v>0.367460212723072</v>
      </c>
      <c r="AM431" s="9">
        <v>0.43614340351525938</v>
      </c>
      <c r="AN431" s="9">
        <v>0.38300218055387281</v>
      </c>
      <c r="AO431" s="9">
        <v>0.49611489187000812</v>
      </c>
    </row>
    <row r="432" spans="1:41" ht="19.95" customHeight="1" x14ac:dyDescent="0.3">
      <c r="A432" s="17" t="s">
        <v>153</v>
      </c>
      <c r="B432" s="7">
        <v>0.29955977963420499</v>
      </c>
      <c r="C432" s="10">
        <v>0.14874605963786339</v>
      </c>
      <c r="D432" s="9">
        <v>0.32371377661841511</v>
      </c>
      <c r="E432" s="8">
        <v>0.34872703703356073</v>
      </c>
      <c r="F432" s="8">
        <v>0.39113683356880791</v>
      </c>
      <c r="G432" s="10">
        <v>0.1198471399283678</v>
      </c>
      <c r="H432" s="11">
        <v>0.29202515468525281</v>
      </c>
      <c r="I432" s="11">
        <v>0.30267463273250522</v>
      </c>
      <c r="J432" s="11">
        <v>0.30173413827356949</v>
      </c>
      <c r="K432" s="9">
        <v>0.30172783043274543</v>
      </c>
      <c r="L432" s="9">
        <v>0.29460750764060989</v>
      </c>
      <c r="M432" s="11">
        <v>0.30302030217009412</v>
      </c>
      <c r="N432" s="11">
        <v>0.28928890752022762</v>
      </c>
      <c r="O432" s="9">
        <v>0.29077773401327361</v>
      </c>
      <c r="P432" s="9">
        <v>0.30809268216398172</v>
      </c>
      <c r="Q432" s="11">
        <v>0.29131630477143938</v>
      </c>
      <c r="R432" s="11">
        <v>0.32488091967804111</v>
      </c>
      <c r="S432" s="9">
        <v>0.29762667599624598</v>
      </c>
      <c r="T432" s="9">
        <v>0.30901535042670908</v>
      </c>
      <c r="U432" s="9">
        <v>0.2626353518221205</v>
      </c>
      <c r="V432" s="9">
        <v>0.29834345828506359</v>
      </c>
      <c r="W432" s="11">
        <v>0.25664369783504493</v>
      </c>
      <c r="X432" s="12">
        <v>0.26019236374139609</v>
      </c>
      <c r="Y432" s="12">
        <v>0.25132529608913279</v>
      </c>
      <c r="Z432" s="11">
        <v>0.26488444995277383</v>
      </c>
      <c r="AA432" s="11">
        <v>0.27336633343788741</v>
      </c>
      <c r="AB432" s="13">
        <v>0.34589318393164598</v>
      </c>
      <c r="AC432" s="9">
        <v>0.30857651825229382</v>
      </c>
      <c r="AD432" s="9">
        <v>0.31634465873989143</v>
      </c>
      <c r="AE432" s="9">
        <v>0.28152838060104712</v>
      </c>
      <c r="AF432" s="9">
        <v>0.2421472021058724</v>
      </c>
      <c r="AG432" s="11">
        <v>0.34424926329553851</v>
      </c>
      <c r="AH432" s="11">
        <v>0.29287797576441099</v>
      </c>
      <c r="AI432" s="11">
        <v>0.28285289100254379</v>
      </c>
      <c r="AJ432" s="11">
        <v>0.27756941524959738</v>
      </c>
      <c r="AK432" s="9">
        <v>0.30609008819893618</v>
      </c>
      <c r="AL432" s="9">
        <v>0.30899681423821579</v>
      </c>
      <c r="AM432" s="9">
        <v>0.2487122286024773</v>
      </c>
      <c r="AN432" s="9">
        <v>0.2520791955829299</v>
      </c>
      <c r="AO432" s="9">
        <v>0.25069056344541701</v>
      </c>
    </row>
    <row r="433" spans="1:41" ht="19.95" customHeight="1" x14ac:dyDescent="0.3">
      <c r="A433" s="16" t="s">
        <v>267</v>
      </c>
      <c r="B433" s="7">
        <v>0.20940378991436631</v>
      </c>
      <c r="C433" s="10">
        <v>4.1619951192237062E-2</v>
      </c>
      <c r="D433" s="10">
        <v>0.10145507489729159</v>
      </c>
      <c r="E433" s="10">
        <v>0.1123383375198812</v>
      </c>
      <c r="F433" s="8">
        <v>0.28435009237415182</v>
      </c>
      <c r="G433" s="8">
        <v>0.74893369580004387</v>
      </c>
      <c r="H433" s="11">
        <v>0.17752881658662389</v>
      </c>
      <c r="I433" s="11">
        <v>0.19190047511625999</v>
      </c>
      <c r="J433" s="13">
        <v>0.24189760923091241</v>
      </c>
      <c r="K433" s="9">
        <v>0.2172942486489583</v>
      </c>
      <c r="L433" s="9">
        <v>0.19329474910326691</v>
      </c>
      <c r="M433" s="11">
        <v>0.21494314579573481</v>
      </c>
      <c r="N433" s="11">
        <v>0.1929629156645101</v>
      </c>
      <c r="O433" s="8">
        <v>0.23364265054454661</v>
      </c>
      <c r="P433" s="10">
        <v>0.17721316044666791</v>
      </c>
      <c r="Q433" s="11">
        <v>0.22430360203556571</v>
      </c>
      <c r="R433" s="11">
        <v>0.18311259330259061</v>
      </c>
      <c r="S433" s="8">
        <v>0.25164842055785802</v>
      </c>
      <c r="T433" s="9">
        <v>0.20476713065657989</v>
      </c>
      <c r="U433" s="10">
        <v>0.1397637996201356</v>
      </c>
      <c r="V433" s="9">
        <v>0.1969126719855499</v>
      </c>
      <c r="W433" s="11">
        <v>0.220812271120708</v>
      </c>
      <c r="X433" s="11">
        <v>0.20623678990906741</v>
      </c>
      <c r="Y433" s="12">
        <v>0.18158268034861519</v>
      </c>
      <c r="Z433" s="13">
        <v>0.28871578388850688</v>
      </c>
      <c r="AA433" s="11">
        <v>0.19766900114778599</v>
      </c>
      <c r="AB433" s="11">
        <v>0.2103290183290723</v>
      </c>
      <c r="AC433" s="9">
        <v>0.175386969850817</v>
      </c>
      <c r="AD433" s="9">
        <v>0.2009287544901513</v>
      </c>
      <c r="AE433" s="9">
        <v>0.19884824328855341</v>
      </c>
      <c r="AF433" s="8">
        <v>0.25924235072287177</v>
      </c>
      <c r="AG433" s="11">
        <v>0.2269816454522425</v>
      </c>
      <c r="AH433" s="13">
        <v>0.24149506148400129</v>
      </c>
      <c r="AI433" s="12">
        <v>0.16932415295524239</v>
      </c>
      <c r="AJ433" s="11">
        <v>0.19742726485645781</v>
      </c>
      <c r="AK433" s="9">
        <v>0.20574189034362109</v>
      </c>
      <c r="AL433" s="9">
        <v>0.22911029862088211</v>
      </c>
      <c r="AM433" s="9">
        <v>0.13568741957195921</v>
      </c>
      <c r="AN433" s="9">
        <v>0.30799756357804708</v>
      </c>
      <c r="AO433" s="9">
        <v>0.1641506606976087</v>
      </c>
    </row>
    <row r="434" spans="1:41" ht="19.95" customHeight="1" x14ac:dyDescent="0.3">
      <c r="A434" s="17" t="s">
        <v>154</v>
      </c>
      <c r="B434" s="7">
        <v>0.1395102705308571</v>
      </c>
      <c r="C434" s="10">
        <v>3.8125205723442322E-2</v>
      </c>
      <c r="D434" s="10">
        <v>9.0778407030043431E-2</v>
      </c>
      <c r="E434" s="9">
        <v>0.1087982278136921</v>
      </c>
      <c r="F434" s="8">
        <v>0.2321641992416594</v>
      </c>
      <c r="G434" s="8">
        <v>0.25036068303316061</v>
      </c>
      <c r="H434" s="11">
        <v>0.12881758674834179</v>
      </c>
      <c r="I434" s="11">
        <v>0.1214760841168443</v>
      </c>
      <c r="J434" s="11">
        <v>0.15964539431340891</v>
      </c>
      <c r="K434" s="9">
        <v>0.13934468040227199</v>
      </c>
      <c r="L434" s="9">
        <v>0.14104682133957469</v>
      </c>
      <c r="M434" s="11">
        <v>0.14405776444780699</v>
      </c>
      <c r="N434" s="11">
        <v>0.126013254408093</v>
      </c>
      <c r="O434" s="8">
        <v>0.1628951153383939</v>
      </c>
      <c r="P434" s="10">
        <v>0.1068186893981503</v>
      </c>
      <c r="Q434" s="11">
        <v>0.14725118557779521</v>
      </c>
      <c r="R434" s="11">
        <v>0.1151325206524066</v>
      </c>
      <c r="S434" s="8">
        <v>0.16430596735977929</v>
      </c>
      <c r="T434" s="9">
        <v>0.1437413467292504</v>
      </c>
      <c r="U434" s="9">
        <v>9.9190911963690925E-2</v>
      </c>
      <c r="V434" s="9">
        <v>4.7959434500803123E-2</v>
      </c>
      <c r="W434" s="11">
        <v>0.18279731033702651</v>
      </c>
      <c r="X434" s="11">
        <v>0.15273410845945659</v>
      </c>
      <c r="Y434" s="11">
        <v>0.1206573356966108</v>
      </c>
      <c r="Z434" s="13">
        <v>0.2057573342207123</v>
      </c>
      <c r="AA434" s="11">
        <v>0.1179752080197192</v>
      </c>
      <c r="AB434" s="11">
        <v>0.1140524407921221</v>
      </c>
      <c r="AC434" s="9">
        <v>0.1149032148800854</v>
      </c>
      <c r="AD434" s="9">
        <v>0.1540309062942086</v>
      </c>
      <c r="AE434" s="9">
        <v>0.1131315236996987</v>
      </c>
      <c r="AF434" s="9">
        <v>0.1643537376595684</v>
      </c>
      <c r="AG434" s="11">
        <v>0.1651998069659964</v>
      </c>
      <c r="AH434" s="11">
        <v>0.1516200396189705</v>
      </c>
      <c r="AI434" s="11">
        <v>0.11326276327641641</v>
      </c>
      <c r="AJ434" s="11">
        <v>0.1278588800788138</v>
      </c>
      <c r="AK434" s="9">
        <v>0.1320175642573973</v>
      </c>
      <c r="AL434" s="9">
        <v>0.1641148492576012</v>
      </c>
      <c r="AM434" s="9">
        <v>0.13568741957195921</v>
      </c>
      <c r="AN434" s="9">
        <v>0.15284628336438039</v>
      </c>
      <c r="AO434" s="9">
        <v>0.11430454103380069</v>
      </c>
    </row>
    <row r="435" spans="1:41" ht="19.95" customHeight="1" x14ac:dyDescent="0.3">
      <c r="A435" s="16" t="s">
        <v>155</v>
      </c>
      <c r="B435" s="7">
        <v>6.9893519383509212E-2</v>
      </c>
      <c r="C435" s="10">
        <v>3.4947454687947409E-3</v>
      </c>
      <c r="D435" s="10">
        <v>1.0676667867248151E-2</v>
      </c>
      <c r="E435" s="10">
        <v>3.5401097061891458E-3</v>
      </c>
      <c r="F435" s="9">
        <v>5.2185893132492348E-2</v>
      </c>
      <c r="G435" s="8">
        <v>0.49857301276688332</v>
      </c>
      <c r="H435" s="11">
        <v>4.8711229838282057E-2</v>
      </c>
      <c r="I435" s="11">
        <v>7.0424390999415762E-2</v>
      </c>
      <c r="J435" s="11">
        <v>8.2252214917503438E-2</v>
      </c>
      <c r="K435" s="9">
        <v>7.7949568246686279E-2</v>
      </c>
      <c r="L435" s="9">
        <v>5.2247927763692158E-2</v>
      </c>
      <c r="M435" s="11">
        <v>7.0885381347927851E-2</v>
      </c>
      <c r="N435" s="11">
        <v>6.6949661256417117E-2</v>
      </c>
      <c r="O435" s="9">
        <v>7.0747535206152692E-2</v>
      </c>
      <c r="P435" s="9">
        <v>7.0394471048517565E-2</v>
      </c>
      <c r="Q435" s="11">
        <v>7.7052416457770487E-2</v>
      </c>
      <c r="R435" s="11">
        <v>6.7980072650183965E-2</v>
      </c>
      <c r="S435" s="9">
        <v>8.7342453198078762E-2</v>
      </c>
      <c r="T435" s="9">
        <v>6.1025783927329547E-2</v>
      </c>
      <c r="U435" s="9">
        <v>4.0572887656444692E-2</v>
      </c>
      <c r="V435" s="9">
        <v>0.14895323748474679</v>
      </c>
      <c r="W435" s="11">
        <v>3.8014960783681558E-2</v>
      </c>
      <c r="X435" s="12">
        <v>5.3502681449610713E-2</v>
      </c>
      <c r="Y435" s="11">
        <v>6.0925344652004401E-2</v>
      </c>
      <c r="Z435" s="11">
        <v>8.2958449667794587E-2</v>
      </c>
      <c r="AA435" s="11">
        <v>7.9693793128066875E-2</v>
      </c>
      <c r="AB435" s="13">
        <v>9.6276577536950236E-2</v>
      </c>
      <c r="AC435" s="9">
        <v>6.0483754970731607E-2</v>
      </c>
      <c r="AD435" s="9">
        <v>4.6897848195942657E-2</v>
      </c>
      <c r="AE435" s="9">
        <v>8.5716719588854767E-2</v>
      </c>
      <c r="AF435" s="9">
        <v>9.4888613063303401E-2</v>
      </c>
      <c r="AG435" s="11">
        <v>6.1781838486246132E-2</v>
      </c>
      <c r="AH435" s="13">
        <v>8.9875021865030824E-2</v>
      </c>
      <c r="AI435" s="11">
        <v>5.6061389678825922E-2</v>
      </c>
      <c r="AJ435" s="11">
        <v>6.956838477764396E-2</v>
      </c>
      <c r="AK435" s="9">
        <v>7.3724326086223826E-2</v>
      </c>
      <c r="AL435" s="9">
        <v>6.4995449363280972E-2</v>
      </c>
      <c r="AM435" s="9">
        <v>0</v>
      </c>
      <c r="AN435" s="8">
        <v>0.1551512802136667</v>
      </c>
      <c r="AO435" s="9">
        <v>4.9846119663808072E-2</v>
      </c>
    </row>
    <row r="436" spans="1:41" ht="19.95" customHeight="1" x14ac:dyDescent="0.3">
      <c r="A436" s="17" t="s">
        <v>20</v>
      </c>
      <c r="B436" s="7">
        <v>0</v>
      </c>
      <c r="C436" s="9">
        <v>0</v>
      </c>
      <c r="D436" s="9">
        <v>0</v>
      </c>
      <c r="E436" s="9">
        <v>0</v>
      </c>
      <c r="F436" s="9">
        <v>0</v>
      </c>
      <c r="G436" s="9">
        <v>0</v>
      </c>
      <c r="H436" s="11">
        <v>0</v>
      </c>
      <c r="I436" s="11">
        <v>0</v>
      </c>
      <c r="J436" s="11">
        <v>0</v>
      </c>
      <c r="K436" s="9">
        <v>0</v>
      </c>
      <c r="L436" s="9">
        <v>0</v>
      </c>
      <c r="M436" s="11">
        <v>0</v>
      </c>
      <c r="N436" s="11">
        <v>0</v>
      </c>
      <c r="O436" s="9">
        <v>0</v>
      </c>
      <c r="P436" s="9">
        <v>0</v>
      </c>
      <c r="Q436" s="11">
        <v>0</v>
      </c>
      <c r="R436" s="11">
        <v>0</v>
      </c>
      <c r="S436" s="9">
        <v>0</v>
      </c>
      <c r="T436" s="9">
        <v>0</v>
      </c>
      <c r="U436" s="9">
        <v>0</v>
      </c>
      <c r="V436" s="9">
        <v>0</v>
      </c>
      <c r="W436" s="11">
        <v>0</v>
      </c>
      <c r="X436" s="11">
        <v>0</v>
      </c>
      <c r="Y436" s="11">
        <v>0</v>
      </c>
      <c r="Z436" s="11">
        <v>0</v>
      </c>
      <c r="AA436" s="11">
        <v>0</v>
      </c>
      <c r="AB436" s="11">
        <v>0</v>
      </c>
      <c r="AC436" s="9">
        <v>0</v>
      </c>
      <c r="AD436" s="9">
        <v>0</v>
      </c>
      <c r="AE436" s="9">
        <v>0</v>
      </c>
      <c r="AF436" s="9">
        <v>0</v>
      </c>
      <c r="AG436" s="11">
        <v>0</v>
      </c>
      <c r="AH436" s="11">
        <v>0</v>
      </c>
      <c r="AI436" s="11">
        <v>0</v>
      </c>
      <c r="AJ436" s="11">
        <v>0</v>
      </c>
      <c r="AK436" s="9">
        <v>0</v>
      </c>
      <c r="AL436" s="9">
        <v>0</v>
      </c>
      <c r="AM436" s="9">
        <v>0</v>
      </c>
      <c r="AN436" s="9">
        <v>0</v>
      </c>
      <c r="AO436" s="9">
        <v>0</v>
      </c>
    </row>
    <row r="439" spans="1:41" x14ac:dyDescent="0.3">
      <c r="A439" s="1" t="s">
        <v>24</v>
      </c>
    </row>
    <row r="440" spans="1:41" ht="55.05" customHeight="1" x14ac:dyDescent="0.3">
      <c r="A440" s="19" t="s">
        <v>250</v>
      </c>
      <c r="B440" s="33"/>
      <c r="C440" s="33" t="s">
        <v>161</v>
      </c>
      <c r="D440" s="18"/>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c r="AH440" s="18"/>
      <c r="AI440" s="18"/>
      <c r="AJ440" s="18"/>
      <c r="AK440" s="18"/>
      <c r="AL440" s="18"/>
      <c r="AM440" s="18"/>
      <c r="AN440" s="18"/>
      <c r="AO440" s="18"/>
    </row>
    <row r="441" spans="1:41" ht="22.05" customHeight="1" x14ac:dyDescent="0.3">
      <c r="A441" s="2"/>
      <c r="B441" s="2"/>
      <c r="C441" s="51" t="s">
        <v>1</v>
      </c>
      <c r="D441" s="52"/>
      <c r="E441" s="52"/>
      <c r="F441" s="52"/>
      <c r="G441" s="53"/>
      <c r="H441" s="51" t="s">
        <v>2</v>
      </c>
      <c r="I441" s="52"/>
      <c r="J441" s="53"/>
      <c r="K441" s="51" t="s">
        <v>26</v>
      </c>
      <c r="L441" s="53"/>
      <c r="M441" s="51" t="s">
        <v>27</v>
      </c>
      <c r="N441" s="53"/>
      <c r="O441" s="51" t="s">
        <v>28</v>
      </c>
      <c r="P441" s="53"/>
      <c r="Q441" s="51" t="s">
        <v>29</v>
      </c>
      <c r="R441" s="53"/>
      <c r="S441" s="51" t="s">
        <v>30</v>
      </c>
      <c r="T441" s="52"/>
      <c r="U441" s="52"/>
      <c r="V441" s="53"/>
      <c r="W441" s="51" t="s">
        <v>31</v>
      </c>
      <c r="X441" s="52"/>
      <c r="Y441" s="52"/>
      <c r="Z441" s="52"/>
      <c r="AA441" s="52"/>
      <c r="AB441" s="53"/>
      <c r="AC441" s="51" t="s">
        <v>32</v>
      </c>
      <c r="AD441" s="52"/>
      <c r="AE441" s="52"/>
      <c r="AF441" s="53"/>
      <c r="AG441" s="51" t="s">
        <v>33</v>
      </c>
      <c r="AH441" s="52"/>
      <c r="AI441" s="52"/>
      <c r="AJ441" s="53"/>
      <c r="AK441" s="51" t="s">
        <v>34</v>
      </c>
      <c r="AL441" s="52"/>
      <c r="AM441" s="52"/>
      <c r="AN441" s="52"/>
      <c r="AO441" s="53"/>
    </row>
    <row r="442" spans="1:41" ht="58.05" customHeight="1" x14ac:dyDescent="0.3">
      <c r="A442" s="3" t="s">
        <v>35</v>
      </c>
      <c r="B442" s="3" t="s">
        <v>0</v>
      </c>
      <c r="C442" s="3" t="s">
        <v>3</v>
      </c>
      <c r="D442" s="3" t="s">
        <v>4</v>
      </c>
      <c r="E442" s="3" t="s">
        <v>5</v>
      </c>
      <c r="F442" s="3" t="s">
        <v>6</v>
      </c>
      <c r="G442" s="3" t="s">
        <v>7</v>
      </c>
      <c r="H442" s="3" t="s">
        <v>8</v>
      </c>
      <c r="I442" s="3" t="s">
        <v>9</v>
      </c>
      <c r="J442" s="3" t="s">
        <v>10</v>
      </c>
      <c r="K442" s="3" t="s">
        <v>36</v>
      </c>
      <c r="L442" s="3" t="s">
        <v>37</v>
      </c>
      <c r="M442" s="3" t="s">
        <v>38</v>
      </c>
      <c r="N442" s="3" t="s">
        <v>39</v>
      </c>
      <c r="O442" s="3" t="s">
        <v>40</v>
      </c>
      <c r="P442" s="3" t="s">
        <v>41</v>
      </c>
      <c r="Q442" s="3" t="s">
        <v>42</v>
      </c>
      <c r="R442" s="3" t="s">
        <v>43</v>
      </c>
      <c r="S442" s="3" t="s">
        <v>44</v>
      </c>
      <c r="T442" s="3" t="s">
        <v>45</v>
      </c>
      <c r="U442" s="3" t="s">
        <v>46</v>
      </c>
      <c r="V442" s="3" t="s">
        <v>47</v>
      </c>
      <c r="W442" s="3" t="s">
        <v>48</v>
      </c>
      <c r="X442" s="3" t="s">
        <v>49</v>
      </c>
      <c r="Y442" s="3" t="s">
        <v>50</v>
      </c>
      <c r="Z442" s="3" t="s">
        <v>51</v>
      </c>
      <c r="AA442" s="3" t="s">
        <v>52</v>
      </c>
      <c r="AB442" s="3" t="s">
        <v>53</v>
      </c>
      <c r="AC442" s="3" t="s">
        <v>54</v>
      </c>
      <c r="AD442" s="3" t="s">
        <v>55</v>
      </c>
      <c r="AE442" s="3" t="s">
        <v>56</v>
      </c>
      <c r="AF442" s="3" t="s">
        <v>57</v>
      </c>
      <c r="AG442" s="3" t="s">
        <v>58</v>
      </c>
      <c r="AH442" s="3" t="s">
        <v>59</v>
      </c>
      <c r="AI442" s="3" t="s">
        <v>60</v>
      </c>
      <c r="AJ442" s="3" t="s">
        <v>61</v>
      </c>
      <c r="AK442" s="3" t="s">
        <v>62</v>
      </c>
      <c r="AL442" s="3" t="s">
        <v>63</v>
      </c>
      <c r="AM442" s="3" t="s">
        <v>64</v>
      </c>
      <c r="AN442" s="3" t="s">
        <v>65</v>
      </c>
      <c r="AO442" s="3" t="s">
        <v>47</v>
      </c>
    </row>
    <row r="443" spans="1:41" ht="19.95" customHeight="1" x14ac:dyDescent="0.3">
      <c r="A443" s="14" t="s">
        <v>11</v>
      </c>
      <c r="B443" s="4">
        <v>1259.627034842968</v>
      </c>
      <c r="C443" s="5">
        <v>280.56757575273508</v>
      </c>
      <c r="D443" s="5">
        <v>155.59448140859601</v>
      </c>
      <c r="E443" s="5">
        <v>241.5372619628906</v>
      </c>
      <c r="F443" s="5">
        <v>374.63471812009811</v>
      </c>
      <c r="G443" s="5">
        <v>112.85854560136799</v>
      </c>
      <c r="H443" s="6">
        <v>319.95624315738678</v>
      </c>
      <c r="I443" s="6">
        <v>405.14580225944519</v>
      </c>
      <c r="J443" s="6">
        <v>534.52498942613602</v>
      </c>
      <c r="K443" s="5">
        <v>872.32321888208389</v>
      </c>
      <c r="L443" s="5">
        <v>384.11946171522141</v>
      </c>
      <c r="M443" s="6">
        <v>941.62686789035797</v>
      </c>
      <c r="N443" s="6">
        <v>318.00016695261002</v>
      </c>
      <c r="O443" s="5">
        <v>721.45854049921036</v>
      </c>
      <c r="P443" s="5">
        <v>515.49737852811813</v>
      </c>
      <c r="Q443" s="6">
        <v>700.82052880525589</v>
      </c>
      <c r="R443" s="6">
        <v>444.69683223962778</v>
      </c>
      <c r="S443" s="5">
        <v>424.94926005601877</v>
      </c>
      <c r="T443" s="5">
        <v>559.7255043387413</v>
      </c>
      <c r="U443" s="5">
        <v>150.11412614583969</v>
      </c>
      <c r="V443" s="5">
        <v>53.897886991500847</v>
      </c>
      <c r="W443" s="6">
        <v>129.00918942689901</v>
      </c>
      <c r="X443" s="6">
        <v>527.32505387067795</v>
      </c>
      <c r="Y443" s="6">
        <v>377.16434437036509</v>
      </c>
      <c r="Z443" s="6">
        <v>203.59722685813901</v>
      </c>
      <c r="AA443" s="6">
        <v>97.393416702747345</v>
      </c>
      <c r="AB443" s="6">
        <v>479.07012468576431</v>
      </c>
      <c r="AC443" s="5">
        <v>351.73429918289179</v>
      </c>
      <c r="AD443" s="5">
        <v>305.26972943544388</v>
      </c>
      <c r="AE443" s="5">
        <v>263.38947260379791</v>
      </c>
      <c r="AF443" s="5">
        <v>223.0011932849884</v>
      </c>
      <c r="AG443" s="6">
        <v>298.22472071647638</v>
      </c>
      <c r="AH443" s="6">
        <v>388.27244859933847</v>
      </c>
      <c r="AI443" s="6">
        <v>381.21813797950739</v>
      </c>
      <c r="AJ443" s="6">
        <v>191.9117275476456</v>
      </c>
      <c r="AK443" s="5">
        <v>787.30618184804916</v>
      </c>
      <c r="AL443" s="5">
        <v>306.23525047302252</v>
      </c>
      <c r="AM443" s="5">
        <v>46.66985809803009</v>
      </c>
      <c r="AN443" s="5">
        <v>39.816687405109413</v>
      </c>
      <c r="AO443" s="5">
        <v>79.599057018756866</v>
      </c>
    </row>
    <row r="444" spans="1:41" ht="19.95" customHeight="1" x14ac:dyDescent="0.3">
      <c r="A444" s="15" t="s">
        <v>12</v>
      </c>
      <c r="B444" s="4">
        <v>1285</v>
      </c>
      <c r="C444" s="5">
        <v>312</v>
      </c>
      <c r="D444" s="5">
        <v>159</v>
      </c>
      <c r="E444" s="5">
        <v>253</v>
      </c>
      <c r="F444" s="5">
        <v>360</v>
      </c>
      <c r="G444" s="5">
        <v>115</v>
      </c>
      <c r="H444" s="6">
        <v>236</v>
      </c>
      <c r="I444" s="6">
        <v>444</v>
      </c>
      <c r="J444" s="6">
        <v>605</v>
      </c>
      <c r="K444" s="5">
        <v>897</v>
      </c>
      <c r="L444" s="5">
        <v>385</v>
      </c>
      <c r="M444" s="6">
        <v>944</v>
      </c>
      <c r="N444" s="6">
        <v>341</v>
      </c>
      <c r="O444" s="5">
        <v>733</v>
      </c>
      <c r="P444" s="5">
        <v>531</v>
      </c>
      <c r="Q444" s="6">
        <v>757</v>
      </c>
      <c r="R444" s="6">
        <v>428</v>
      </c>
      <c r="S444" s="5">
        <v>441</v>
      </c>
      <c r="T444" s="5">
        <v>566</v>
      </c>
      <c r="U444" s="5">
        <v>158</v>
      </c>
      <c r="V444" s="5">
        <v>56</v>
      </c>
      <c r="W444" s="6">
        <v>131</v>
      </c>
      <c r="X444" s="6">
        <v>554</v>
      </c>
      <c r="Y444" s="6">
        <v>391</v>
      </c>
      <c r="Z444" s="6">
        <v>195</v>
      </c>
      <c r="AA444" s="6">
        <v>100</v>
      </c>
      <c r="AB444" s="6">
        <v>486</v>
      </c>
      <c r="AC444" s="5">
        <v>340</v>
      </c>
      <c r="AD444" s="5">
        <v>317</v>
      </c>
      <c r="AE444" s="5">
        <v>277</v>
      </c>
      <c r="AF444" s="5">
        <v>233</v>
      </c>
      <c r="AG444" s="6">
        <v>184</v>
      </c>
      <c r="AH444" s="6">
        <v>458</v>
      </c>
      <c r="AI444" s="6">
        <v>440</v>
      </c>
      <c r="AJ444" s="6">
        <v>203</v>
      </c>
      <c r="AK444" s="5">
        <v>799</v>
      </c>
      <c r="AL444" s="5">
        <v>345</v>
      </c>
      <c r="AM444" s="5">
        <v>32</v>
      </c>
      <c r="AN444" s="5">
        <v>37</v>
      </c>
      <c r="AO444" s="5">
        <v>72</v>
      </c>
    </row>
    <row r="445" spans="1:41" ht="19.95" customHeight="1" x14ac:dyDescent="0.3">
      <c r="A445" s="16" t="s">
        <v>266</v>
      </c>
      <c r="B445" s="7">
        <v>0.69139752338220284</v>
      </c>
      <c r="C445" s="9">
        <v>0.6956369197874398</v>
      </c>
      <c r="D445" s="9">
        <v>0.71352865027574297</v>
      </c>
      <c r="E445" s="8">
        <v>0.76142429937151379</v>
      </c>
      <c r="F445" s="9">
        <v>0.65052755061754586</v>
      </c>
      <c r="G445" s="9">
        <v>0.68046635243361253</v>
      </c>
      <c r="H445" s="11">
        <v>0.65938234933680495</v>
      </c>
      <c r="I445" s="11">
        <v>0.66541270013666221</v>
      </c>
      <c r="J445" s="11">
        <v>0.73025650524997221</v>
      </c>
      <c r="K445" s="9">
        <v>0.67935788427534505</v>
      </c>
      <c r="L445" s="9">
        <v>0.71841971049574738</v>
      </c>
      <c r="M445" s="11">
        <v>0.68961688648896446</v>
      </c>
      <c r="N445" s="11">
        <v>0.69667014810028971</v>
      </c>
      <c r="O445" s="9">
        <v>0.70101637003092854</v>
      </c>
      <c r="P445" s="9">
        <v>0.67800681579676858</v>
      </c>
      <c r="Q445" s="11">
        <v>0.72322588535483501</v>
      </c>
      <c r="R445" s="11">
        <v>0.64454071032932581</v>
      </c>
      <c r="S445" s="9">
        <v>0.70933189595583324</v>
      </c>
      <c r="T445" s="9">
        <v>0.68125722168695602</v>
      </c>
      <c r="U445" s="9">
        <v>0.73427456360731302</v>
      </c>
      <c r="V445" s="9">
        <v>0.60307919580852731</v>
      </c>
      <c r="W445" s="11">
        <v>0.66967151503854572</v>
      </c>
      <c r="X445" s="11">
        <v>0.70458372193190677</v>
      </c>
      <c r="Y445" s="11">
        <v>0.65534891012108754</v>
      </c>
      <c r="Z445" s="11">
        <v>0.68906056153635553</v>
      </c>
      <c r="AA445" s="11">
        <v>0.59958253769141356</v>
      </c>
      <c r="AB445" s="11">
        <v>0.70436783042986895</v>
      </c>
      <c r="AC445" s="9">
        <v>0.68646946103156792</v>
      </c>
      <c r="AD445" s="9">
        <v>0.67547727678644132</v>
      </c>
      <c r="AE445" s="9">
        <v>0.69438608576791228</v>
      </c>
      <c r="AF445" s="9">
        <v>0.7280497859527405</v>
      </c>
      <c r="AG445" s="11">
        <v>0.66842551522279214</v>
      </c>
      <c r="AH445" s="11">
        <v>0.71027657515679976</v>
      </c>
      <c r="AI445" s="11">
        <v>0.69204355115304694</v>
      </c>
      <c r="AJ445" s="11">
        <v>0.68761624093908769</v>
      </c>
      <c r="AK445" s="9">
        <v>0.6825070752832173</v>
      </c>
      <c r="AL445" s="9">
        <v>0.74212743503931888</v>
      </c>
      <c r="AM445" s="9">
        <v>0.60499811562158712</v>
      </c>
      <c r="AN445" s="9">
        <v>0.62255586085642489</v>
      </c>
      <c r="AO445" s="9">
        <v>0.66925545959535859</v>
      </c>
    </row>
    <row r="446" spans="1:41" ht="19.95" customHeight="1" x14ac:dyDescent="0.3">
      <c r="A446" s="17" t="s">
        <v>151</v>
      </c>
      <c r="B446" s="7">
        <v>0.27130038759667802</v>
      </c>
      <c r="C446" s="9">
        <v>0.24969037220551329</v>
      </c>
      <c r="D446" s="9">
        <v>0.34134825247193368</v>
      </c>
      <c r="E446" s="10">
        <v>0.21969361658081679</v>
      </c>
      <c r="F446" s="9">
        <v>0.27980343930480961</v>
      </c>
      <c r="G446" s="8">
        <v>0.36261545767453041</v>
      </c>
      <c r="H446" s="11">
        <v>0.24918977780291829</v>
      </c>
      <c r="I446" s="11">
        <v>0.2381906046724962</v>
      </c>
      <c r="J446" s="13">
        <v>0.30963108796483202</v>
      </c>
      <c r="K446" s="9">
        <v>0.28012445018805138</v>
      </c>
      <c r="L446" s="9">
        <v>0.25351030189855561</v>
      </c>
      <c r="M446" s="11">
        <v>0.27040642348817667</v>
      </c>
      <c r="N446" s="11">
        <v>0.27394749508583821</v>
      </c>
      <c r="O446" s="9">
        <v>0.26078100922784242</v>
      </c>
      <c r="P446" s="9">
        <v>0.28014782758291018</v>
      </c>
      <c r="Q446" s="11">
        <v>0.29887542659810568</v>
      </c>
      <c r="R446" s="11">
        <v>0.24819751224312819</v>
      </c>
      <c r="S446" s="9">
        <v>0.27596646538241032</v>
      </c>
      <c r="T446" s="9">
        <v>0.28985494174458443</v>
      </c>
      <c r="U446" s="9">
        <v>0.27473485309156709</v>
      </c>
      <c r="V446" s="9">
        <v>0.22388840864412621</v>
      </c>
      <c r="W446" s="11">
        <v>0.23227395042349261</v>
      </c>
      <c r="X446" s="11">
        <v>0.24647869067432829</v>
      </c>
      <c r="Y446" s="12">
        <v>0.22126615282893311</v>
      </c>
      <c r="Z446" s="11">
        <v>0.29250035080855907</v>
      </c>
      <c r="AA446" s="11">
        <v>0.21096013252009399</v>
      </c>
      <c r="AB446" s="11">
        <v>0.29449794250815459</v>
      </c>
      <c r="AC446" s="9">
        <v>0.25857952577885829</v>
      </c>
      <c r="AD446" s="9">
        <v>0.25600075320875021</v>
      </c>
      <c r="AE446" s="9">
        <v>0.28875598109956119</v>
      </c>
      <c r="AF446" s="9">
        <v>0.29161333126367162</v>
      </c>
      <c r="AG446" s="11">
        <v>0.29530126510728683</v>
      </c>
      <c r="AH446" s="11">
        <v>0.28454650894121292</v>
      </c>
      <c r="AI446" s="12">
        <v>0.2347701582043584</v>
      </c>
      <c r="AJ446" s="11">
        <v>0.27976900537337229</v>
      </c>
      <c r="AK446" s="9">
        <v>0.25773277495691338</v>
      </c>
      <c r="AL446" s="9">
        <v>0.3119790118233719</v>
      </c>
      <c r="AM446" s="9">
        <v>0.28912288043827472</v>
      </c>
      <c r="AN446" s="9">
        <v>0.19272520325254369</v>
      </c>
      <c r="AO446" s="9">
        <v>0.27785155774537229</v>
      </c>
    </row>
    <row r="447" spans="1:41" ht="19.95" customHeight="1" x14ac:dyDescent="0.3">
      <c r="A447" s="16" t="s">
        <v>152</v>
      </c>
      <c r="B447" s="7">
        <v>0.42009713578552488</v>
      </c>
      <c r="C447" s="9">
        <v>0.44594654758192648</v>
      </c>
      <c r="D447" s="9">
        <v>0.37218039780380918</v>
      </c>
      <c r="E447" s="8">
        <v>0.54173068279069703</v>
      </c>
      <c r="F447" s="10">
        <v>0.37072411131273619</v>
      </c>
      <c r="G447" s="10">
        <v>0.31785089475908218</v>
      </c>
      <c r="H447" s="11">
        <v>0.41019257153388661</v>
      </c>
      <c r="I447" s="11">
        <v>0.42722209546416601</v>
      </c>
      <c r="J447" s="11">
        <v>0.42062541728514019</v>
      </c>
      <c r="K447" s="10">
        <v>0.39923343408729373</v>
      </c>
      <c r="L447" s="8">
        <v>0.46490940859719182</v>
      </c>
      <c r="M447" s="11">
        <v>0.41921046300078779</v>
      </c>
      <c r="N447" s="11">
        <v>0.42272265301445161</v>
      </c>
      <c r="O447" s="9">
        <v>0.44023536080308617</v>
      </c>
      <c r="P447" s="9">
        <v>0.39785898821385829</v>
      </c>
      <c r="Q447" s="11">
        <v>0.42435045875672939</v>
      </c>
      <c r="R447" s="11">
        <v>0.39634319808619761</v>
      </c>
      <c r="S447" s="9">
        <v>0.43336543057342303</v>
      </c>
      <c r="T447" s="9">
        <v>0.3914022799423717</v>
      </c>
      <c r="U447" s="9">
        <v>0.45953971051574588</v>
      </c>
      <c r="V447" s="9">
        <v>0.37919078716440108</v>
      </c>
      <c r="W447" s="11">
        <v>0.43739756461505308</v>
      </c>
      <c r="X447" s="13">
        <v>0.45810503125757851</v>
      </c>
      <c r="Y447" s="11">
        <v>0.43408275729215451</v>
      </c>
      <c r="Z447" s="11">
        <v>0.3965602107277964</v>
      </c>
      <c r="AA447" s="11">
        <v>0.38862240517131952</v>
      </c>
      <c r="AB447" s="11">
        <v>0.4098698879217143</v>
      </c>
      <c r="AC447" s="9">
        <v>0.42788993525270957</v>
      </c>
      <c r="AD447" s="9">
        <v>0.41947652357769111</v>
      </c>
      <c r="AE447" s="9">
        <v>0.40563010466835098</v>
      </c>
      <c r="AF447" s="9">
        <v>0.43643645468906889</v>
      </c>
      <c r="AG447" s="11">
        <v>0.37312425011550532</v>
      </c>
      <c r="AH447" s="11">
        <v>0.4257300662155869</v>
      </c>
      <c r="AI447" s="11">
        <v>0.45727339294868857</v>
      </c>
      <c r="AJ447" s="11">
        <v>0.40784723556571539</v>
      </c>
      <c r="AK447" s="9">
        <v>0.42477430032630392</v>
      </c>
      <c r="AL447" s="9">
        <v>0.43014842321594687</v>
      </c>
      <c r="AM447" s="9">
        <v>0.31587523518331251</v>
      </c>
      <c r="AN447" s="9">
        <v>0.42983065760388123</v>
      </c>
      <c r="AO447" s="9">
        <v>0.3914039018499863</v>
      </c>
    </row>
    <row r="448" spans="1:41" ht="19.95" customHeight="1" x14ac:dyDescent="0.3">
      <c r="A448" s="17" t="s">
        <v>153</v>
      </c>
      <c r="B448" s="7">
        <v>0.24941880591967749</v>
      </c>
      <c r="C448" s="9">
        <v>0.25124923227818069</v>
      </c>
      <c r="D448" s="9">
        <v>0.2371381636206395</v>
      </c>
      <c r="E448" s="9">
        <v>0.21806517622706589</v>
      </c>
      <c r="F448" s="9">
        <v>0.25253380146532689</v>
      </c>
      <c r="G448" s="9">
        <v>0.2720852582474782</v>
      </c>
      <c r="H448" s="11">
        <v>0.26316022736202749</v>
      </c>
      <c r="I448" s="11">
        <v>0.2597753542379948</v>
      </c>
      <c r="J448" s="11">
        <v>0.23334366289105141</v>
      </c>
      <c r="K448" s="8">
        <v>0.26596143653500809</v>
      </c>
      <c r="L448" s="10">
        <v>0.21167983345516569</v>
      </c>
      <c r="M448" s="11">
        <v>0.2527230749129159</v>
      </c>
      <c r="N448" s="11">
        <v>0.23963457060751819</v>
      </c>
      <c r="O448" s="9">
        <v>0.2305943512921439</v>
      </c>
      <c r="P448" s="9">
        <v>0.27309027314571171</v>
      </c>
      <c r="Q448" s="12">
        <v>0.2187180644943422</v>
      </c>
      <c r="R448" s="13">
        <v>0.28920432049459011</v>
      </c>
      <c r="S448" s="9">
        <v>0.22585877712060329</v>
      </c>
      <c r="T448" s="9">
        <v>0.25771841445732357</v>
      </c>
      <c r="U448" s="9">
        <v>0.21489822597648961</v>
      </c>
      <c r="V448" s="9">
        <v>0.33474018343016781</v>
      </c>
      <c r="W448" s="11">
        <v>0.2320967538168143</v>
      </c>
      <c r="X448" s="11">
        <v>0.24227141554459661</v>
      </c>
      <c r="Y448" s="11">
        <v>0.26393663268110951</v>
      </c>
      <c r="Z448" s="11">
        <v>0.25917493649146922</v>
      </c>
      <c r="AA448" s="11">
        <v>0.25845470073936888</v>
      </c>
      <c r="AB448" s="11">
        <v>0.25163997057454057</v>
      </c>
      <c r="AC448" s="9">
        <v>0.25692722635436199</v>
      </c>
      <c r="AD448" s="9">
        <v>0.26239156431692012</v>
      </c>
      <c r="AE448" s="9">
        <v>0.249425235167724</v>
      </c>
      <c r="AF448" s="9">
        <v>0.22480891246046519</v>
      </c>
      <c r="AG448" s="11">
        <v>0.2443207775858815</v>
      </c>
      <c r="AH448" s="11">
        <v>0.25413270132837368</v>
      </c>
      <c r="AI448" s="11">
        <v>0.25196791804616953</v>
      </c>
      <c r="AJ448" s="11">
        <v>0.24274029058627419</v>
      </c>
      <c r="AK448" s="9">
        <v>0.24507671333918421</v>
      </c>
      <c r="AL448" s="9">
        <v>0.22318036299723129</v>
      </c>
      <c r="AM448" s="9">
        <v>0.34136002887085609</v>
      </c>
      <c r="AN448" s="9">
        <v>0.29485139413382672</v>
      </c>
      <c r="AO448" s="9">
        <v>0.3166788172848386</v>
      </c>
    </row>
    <row r="449" spans="1:41" ht="19.95" customHeight="1" x14ac:dyDescent="0.3">
      <c r="A449" s="16" t="s">
        <v>267</v>
      </c>
      <c r="B449" s="7">
        <v>5.9183670698119618E-2</v>
      </c>
      <c r="C449" s="9">
        <v>5.3113847934379468E-2</v>
      </c>
      <c r="D449" s="9">
        <v>4.9333186103617511E-2</v>
      </c>
      <c r="E449" s="10">
        <v>2.051052440142024E-2</v>
      </c>
      <c r="F449" s="8">
        <v>9.6938647917127252E-2</v>
      </c>
      <c r="G449" s="9">
        <v>4.7448389318909219E-2</v>
      </c>
      <c r="H449" s="11">
        <v>7.7457423301167602E-2</v>
      </c>
      <c r="I449" s="13">
        <v>7.4811945625342977E-2</v>
      </c>
      <c r="J449" s="12">
        <v>3.6399831858976363E-2</v>
      </c>
      <c r="K449" s="9">
        <v>5.4680679189646843E-2</v>
      </c>
      <c r="L449" s="9">
        <v>6.9900456049086901E-2</v>
      </c>
      <c r="M449" s="11">
        <v>5.7660038598119627E-2</v>
      </c>
      <c r="N449" s="11">
        <v>6.3695281292192041E-2</v>
      </c>
      <c r="O449" s="9">
        <v>6.8389278676927526E-2</v>
      </c>
      <c r="P449" s="9">
        <v>4.8902911057519767E-2</v>
      </c>
      <c r="Q449" s="11">
        <v>5.8056050150822769E-2</v>
      </c>
      <c r="R449" s="11">
        <v>6.625496917608413E-2</v>
      </c>
      <c r="S449" s="9">
        <v>6.4809326923563462E-2</v>
      </c>
      <c r="T449" s="9">
        <v>6.1024363855720312E-2</v>
      </c>
      <c r="U449" s="9">
        <v>5.0827210416197421E-2</v>
      </c>
      <c r="V449" s="9">
        <v>6.2180620761304969E-2</v>
      </c>
      <c r="W449" s="11">
        <v>9.8231731144639983E-2</v>
      </c>
      <c r="X449" s="11">
        <v>5.3144862523496601E-2</v>
      </c>
      <c r="Y449" s="11">
        <v>8.0714457197803E-2</v>
      </c>
      <c r="Z449" s="11">
        <v>5.1764501972175338E-2</v>
      </c>
      <c r="AA449" s="13">
        <v>0.1419627615692175</v>
      </c>
      <c r="AB449" s="11">
        <v>4.3992198995590502E-2</v>
      </c>
      <c r="AC449" s="9">
        <v>5.6603312614070082E-2</v>
      </c>
      <c r="AD449" s="9">
        <v>6.2131158896638637E-2</v>
      </c>
      <c r="AE449" s="9">
        <v>5.6188679064363763E-2</v>
      </c>
      <c r="AF449" s="9">
        <v>4.7141301586794283E-2</v>
      </c>
      <c r="AG449" s="11">
        <v>8.7253707191326427E-2</v>
      </c>
      <c r="AH449" s="12">
        <v>3.5590723514826512E-2</v>
      </c>
      <c r="AI449" s="11">
        <v>5.5988530800783552E-2</v>
      </c>
      <c r="AJ449" s="11">
        <v>6.9643468474638037E-2</v>
      </c>
      <c r="AK449" s="8">
        <v>7.2416211377598488E-2</v>
      </c>
      <c r="AL449" s="9">
        <v>3.4692201963449798E-2</v>
      </c>
      <c r="AM449" s="9">
        <v>5.3641855507556797E-2</v>
      </c>
      <c r="AN449" s="9">
        <v>8.2592745009748419E-2</v>
      </c>
      <c r="AO449" s="9">
        <v>1.40657231198028E-2</v>
      </c>
    </row>
    <row r="450" spans="1:41" ht="19.95" customHeight="1" x14ac:dyDescent="0.3">
      <c r="A450" s="17" t="s">
        <v>154</v>
      </c>
      <c r="B450" s="7">
        <v>4.3408868334112553E-2</v>
      </c>
      <c r="C450" s="9">
        <v>4.4037177940558607E-2</v>
      </c>
      <c r="D450" s="9">
        <v>3.2897998371059903E-2</v>
      </c>
      <c r="E450" s="10">
        <v>1.1756363982626999E-2</v>
      </c>
      <c r="F450" s="8">
        <v>7.141210172216915E-2</v>
      </c>
      <c r="G450" s="9">
        <v>2.007839863094257E-2</v>
      </c>
      <c r="H450" s="11">
        <v>4.7358157946950877E-2</v>
      </c>
      <c r="I450" s="13">
        <v>6.4252961010683604E-2</v>
      </c>
      <c r="J450" s="12">
        <v>2.5246019618832001E-2</v>
      </c>
      <c r="K450" s="9">
        <v>4.1693377165457457E-2</v>
      </c>
      <c r="L450" s="9">
        <v>4.766455479447753E-2</v>
      </c>
      <c r="M450" s="11">
        <v>4.3182120402224258E-2</v>
      </c>
      <c r="N450" s="11">
        <v>4.4080289192002887E-2</v>
      </c>
      <c r="O450" s="9">
        <v>5.0297405980659793E-2</v>
      </c>
      <c r="P450" s="9">
        <v>3.5677176571482352E-2</v>
      </c>
      <c r="Q450" s="11">
        <v>4.6154110839286833E-2</v>
      </c>
      <c r="R450" s="11">
        <v>4.2017410661134458E-2</v>
      </c>
      <c r="S450" s="9">
        <v>4.4108882481762188E-2</v>
      </c>
      <c r="T450" s="9">
        <v>5.2955165078804753E-2</v>
      </c>
      <c r="U450" s="9">
        <v>2.882490928908623E-2</v>
      </c>
      <c r="V450" s="9">
        <v>1.5732458794445681E-2</v>
      </c>
      <c r="W450" s="11">
        <v>9.1046905344522422E-2</v>
      </c>
      <c r="X450" s="11">
        <v>4.2355572807048297E-2</v>
      </c>
      <c r="Y450" s="11">
        <v>6.249534850771693E-2</v>
      </c>
      <c r="Z450" s="11">
        <v>4.1244509507476088E-2</v>
      </c>
      <c r="AA450" s="13">
        <v>9.1428400684430214E-2</v>
      </c>
      <c r="AB450" s="11">
        <v>3.3669666947532699E-2</v>
      </c>
      <c r="AC450" s="9">
        <v>3.634187069193559E-2</v>
      </c>
      <c r="AD450" s="9">
        <v>4.6569043630017549E-2</v>
      </c>
      <c r="AE450" s="9">
        <v>4.4046775617452912E-2</v>
      </c>
      <c r="AF450" s="9">
        <v>3.9306513152209822E-2</v>
      </c>
      <c r="AG450" s="11">
        <v>6.4678886280582173E-2</v>
      </c>
      <c r="AH450" s="12">
        <v>2.4603892594549259E-2</v>
      </c>
      <c r="AI450" s="11">
        <v>4.7611934981661323E-2</v>
      </c>
      <c r="AJ450" s="11">
        <v>4.0052760633548228E-2</v>
      </c>
      <c r="AK450" s="9">
        <v>5.1230654959180603E-2</v>
      </c>
      <c r="AL450" s="9">
        <v>2.672457133614765E-2</v>
      </c>
      <c r="AM450" s="9">
        <v>5.3641855507556797E-2</v>
      </c>
      <c r="AN450" s="9">
        <v>6.3734354696437762E-2</v>
      </c>
      <c r="AO450" s="9">
        <v>1.40657231198028E-2</v>
      </c>
    </row>
    <row r="451" spans="1:41" ht="19.95" customHeight="1" x14ac:dyDescent="0.3">
      <c r="A451" s="16" t="s">
        <v>155</v>
      </c>
      <c r="B451" s="7">
        <v>1.5774802364007062E-2</v>
      </c>
      <c r="C451" s="9">
        <v>9.0766699938208649E-3</v>
      </c>
      <c r="D451" s="9">
        <v>1.6435187732557598E-2</v>
      </c>
      <c r="E451" s="9">
        <v>8.7541604187932488E-3</v>
      </c>
      <c r="F451" s="9">
        <v>2.5526546194958099E-2</v>
      </c>
      <c r="G451" s="9">
        <v>2.7369990687966649E-2</v>
      </c>
      <c r="H451" s="11">
        <v>3.0099265354216719E-2</v>
      </c>
      <c r="I451" s="11">
        <v>1.0558984614659379E-2</v>
      </c>
      <c r="J451" s="11">
        <v>1.115381224014437E-2</v>
      </c>
      <c r="K451" s="9">
        <v>1.2987302024189381E-2</v>
      </c>
      <c r="L451" s="9">
        <v>2.2235901254609381E-2</v>
      </c>
      <c r="M451" s="11">
        <v>1.447791819589537E-2</v>
      </c>
      <c r="N451" s="11">
        <v>1.961499210018915E-2</v>
      </c>
      <c r="O451" s="9">
        <v>1.8091872696267729E-2</v>
      </c>
      <c r="P451" s="9">
        <v>1.322573448603743E-2</v>
      </c>
      <c r="Q451" s="11">
        <v>1.190193931153594E-2</v>
      </c>
      <c r="R451" s="11">
        <v>2.4237558514949679E-2</v>
      </c>
      <c r="S451" s="9">
        <v>2.0700444441801271E-2</v>
      </c>
      <c r="T451" s="9">
        <v>8.0691987769155593E-3</v>
      </c>
      <c r="U451" s="9">
        <v>2.2002301127111192E-2</v>
      </c>
      <c r="V451" s="9">
        <v>4.6448161966859289E-2</v>
      </c>
      <c r="W451" s="11">
        <v>7.1848258001175587E-3</v>
      </c>
      <c r="X451" s="11">
        <v>1.0789289716448301E-2</v>
      </c>
      <c r="Y451" s="11">
        <v>1.8219108690086069E-2</v>
      </c>
      <c r="Z451" s="11">
        <v>1.051999246469925E-2</v>
      </c>
      <c r="AA451" s="11">
        <v>5.0534360884787313E-2</v>
      </c>
      <c r="AB451" s="11">
        <v>1.0322532048057789E-2</v>
      </c>
      <c r="AC451" s="9">
        <v>2.0261441922134488E-2</v>
      </c>
      <c r="AD451" s="9">
        <v>1.55621152666211E-2</v>
      </c>
      <c r="AE451" s="9">
        <v>1.2141903446910849E-2</v>
      </c>
      <c r="AF451" s="9">
        <v>7.8347884345844557E-3</v>
      </c>
      <c r="AG451" s="11">
        <v>2.257482091074425E-2</v>
      </c>
      <c r="AH451" s="11">
        <v>1.0986830920277239E-2</v>
      </c>
      <c r="AI451" s="11">
        <v>8.3765958191222342E-3</v>
      </c>
      <c r="AJ451" s="11">
        <v>2.9590707841089799E-2</v>
      </c>
      <c r="AK451" s="9">
        <v>2.1185556418417888E-2</v>
      </c>
      <c r="AL451" s="9">
        <v>7.9676306273021528E-3</v>
      </c>
      <c r="AM451" s="9">
        <v>0</v>
      </c>
      <c r="AN451" s="9">
        <v>1.8858390313310672E-2</v>
      </c>
      <c r="AO451" s="9">
        <v>0</v>
      </c>
    </row>
    <row r="452" spans="1:41" ht="19.95" customHeight="1" x14ac:dyDescent="0.3">
      <c r="A452" s="17" t="s">
        <v>20</v>
      </c>
      <c r="B452" s="7">
        <v>0</v>
      </c>
      <c r="C452" s="9">
        <v>0</v>
      </c>
      <c r="D452" s="9">
        <v>0</v>
      </c>
      <c r="E452" s="9">
        <v>0</v>
      </c>
      <c r="F452" s="9">
        <v>0</v>
      </c>
      <c r="G452" s="9">
        <v>0</v>
      </c>
      <c r="H452" s="11">
        <v>0</v>
      </c>
      <c r="I452" s="11">
        <v>0</v>
      </c>
      <c r="J452" s="11">
        <v>0</v>
      </c>
      <c r="K452" s="9">
        <v>0</v>
      </c>
      <c r="L452" s="9">
        <v>0</v>
      </c>
      <c r="M452" s="11">
        <v>0</v>
      </c>
      <c r="N452" s="11">
        <v>0</v>
      </c>
      <c r="O452" s="9">
        <v>0</v>
      </c>
      <c r="P452" s="9">
        <v>0</v>
      </c>
      <c r="Q452" s="11">
        <v>0</v>
      </c>
      <c r="R452" s="11">
        <v>0</v>
      </c>
      <c r="S452" s="9">
        <v>0</v>
      </c>
      <c r="T452" s="9">
        <v>0</v>
      </c>
      <c r="U452" s="9">
        <v>0</v>
      </c>
      <c r="V452" s="9">
        <v>0</v>
      </c>
      <c r="W452" s="11">
        <v>0</v>
      </c>
      <c r="X452" s="11">
        <v>0</v>
      </c>
      <c r="Y452" s="11">
        <v>0</v>
      </c>
      <c r="Z452" s="11">
        <v>0</v>
      </c>
      <c r="AA452" s="11">
        <v>0</v>
      </c>
      <c r="AB452" s="11">
        <v>0</v>
      </c>
      <c r="AC452" s="9">
        <v>0</v>
      </c>
      <c r="AD452" s="9">
        <v>0</v>
      </c>
      <c r="AE452" s="9">
        <v>0</v>
      </c>
      <c r="AF452" s="9">
        <v>0</v>
      </c>
      <c r="AG452" s="11">
        <v>0</v>
      </c>
      <c r="AH452" s="11">
        <v>0</v>
      </c>
      <c r="AI452" s="11">
        <v>0</v>
      </c>
      <c r="AJ452" s="11">
        <v>0</v>
      </c>
      <c r="AK452" s="9">
        <v>0</v>
      </c>
      <c r="AL452" s="9">
        <v>0</v>
      </c>
      <c r="AM452" s="9">
        <v>0</v>
      </c>
      <c r="AN452" s="9">
        <v>0</v>
      </c>
      <c r="AO452" s="9">
        <v>0</v>
      </c>
    </row>
    <row r="455" spans="1:41" x14ac:dyDescent="0.3">
      <c r="A455" s="1" t="s">
        <v>24</v>
      </c>
    </row>
    <row r="456" spans="1:41" ht="40.049999999999997" customHeight="1" x14ac:dyDescent="0.3">
      <c r="A456" s="19" t="s">
        <v>251</v>
      </c>
      <c r="B456" s="33"/>
      <c r="C456" s="33" t="s">
        <v>162</v>
      </c>
      <c r="D456" s="18"/>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c r="AH456" s="18"/>
      <c r="AI456" s="18"/>
      <c r="AJ456" s="18"/>
      <c r="AK456" s="18"/>
      <c r="AL456" s="18"/>
      <c r="AM456" s="18"/>
      <c r="AN456" s="18"/>
      <c r="AO456" s="18"/>
    </row>
    <row r="457" spans="1:41" ht="22.05" customHeight="1" x14ac:dyDescent="0.3">
      <c r="A457" s="2"/>
      <c r="B457" s="2"/>
      <c r="C457" s="51" t="s">
        <v>1</v>
      </c>
      <c r="D457" s="52"/>
      <c r="E457" s="52"/>
      <c r="F457" s="52"/>
      <c r="G457" s="53"/>
      <c r="H457" s="51" t="s">
        <v>2</v>
      </c>
      <c r="I457" s="52"/>
      <c r="J457" s="53"/>
      <c r="K457" s="51" t="s">
        <v>26</v>
      </c>
      <c r="L457" s="53"/>
      <c r="M457" s="51" t="s">
        <v>27</v>
      </c>
      <c r="N457" s="53"/>
      <c r="O457" s="51" t="s">
        <v>28</v>
      </c>
      <c r="P457" s="53"/>
      <c r="Q457" s="51" t="s">
        <v>29</v>
      </c>
      <c r="R457" s="53"/>
      <c r="S457" s="51" t="s">
        <v>30</v>
      </c>
      <c r="T457" s="52"/>
      <c r="U457" s="52"/>
      <c r="V457" s="53"/>
      <c r="W457" s="51" t="s">
        <v>31</v>
      </c>
      <c r="X457" s="52"/>
      <c r="Y457" s="52"/>
      <c r="Z457" s="52"/>
      <c r="AA457" s="52"/>
      <c r="AB457" s="53"/>
      <c r="AC457" s="51" t="s">
        <v>32</v>
      </c>
      <c r="AD457" s="52"/>
      <c r="AE457" s="52"/>
      <c r="AF457" s="53"/>
      <c r="AG457" s="51" t="s">
        <v>33</v>
      </c>
      <c r="AH457" s="52"/>
      <c r="AI457" s="52"/>
      <c r="AJ457" s="53"/>
      <c r="AK457" s="51" t="s">
        <v>34</v>
      </c>
      <c r="AL457" s="52"/>
      <c r="AM457" s="52"/>
      <c r="AN457" s="52"/>
      <c r="AO457" s="53"/>
    </row>
    <row r="458" spans="1:41" ht="58.05" customHeight="1" x14ac:dyDescent="0.3">
      <c r="A458" s="3" t="s">
        <v>35</v>
      </c>
      <c r="B458" s="3" t="s">
        <v>0</v>
      </c>
      <c r="C458" s="3" t="s">
        <v>3</v>
      </c>
      <c r="D458" s="3" t="s">
        <v>4</v>
      </c>
      <c r="E458" s="3" t="s">
        <v>5</v>
      </c>
      <c r="F458" s="3" t="s">
        <v>6</v>
      </c>
      <c r="G458" s="3" t="s">
        <v>7</v>
      </c>
      <c r="H458" s="3" t="s">
        <v>8</v>
      </c>
      <c r="I458" s="3" t="s">
        <v>9</v>
      </c>
      <c r="J458" s="3" t="s">
        <v>10</v>
      </c>
      <c r="K458" s="3" t="s">
        <v>36</v>
      </c>
      <c r="L458" s="3" t="s">
        <v>37</v>
      </c>
      <c r="M458" s="3" t="s">
        <v>38</v>
      </c>
      <c r="N458" s="3" t="s">
        <v>39</v>
      </c>
      <c r="O458" s="3" t="s">
        <v>40</v>
      </c>
      <c r="P458" s="3" t="s">
        <v>41</v>
      </c>
      <c r="Q458" s="3" t="s">
        <v>42</v>
      </c>
      <c r="R458" s="3" t="s">
        <v>43</v>
      </c>
      <c r="S458" s="3" t="s">
        <v>44</v>
      </c>
      <c r="T458" s="3" t="s">
        <v>45</v>
      </c>
      <c r="U458" s="3" t="s">
        <v>46</v>
      </c>
      <c r="V458" s="3" t="s">
        <v>47</v>
      </c>
      <c r="W458" s="3" t="s">
        <v>48</v>
      </c>
      <c r="X458" s="3" t="s">
        <v>49</v>
      </c>
      <c r="Y458" s="3" t="s">
        <v>50</v>
      </c>
      <c r="Z458" s="3" t="s">
        <v>51</v>
      </c>
      <c r="AA458" s="3" t="s">
        <v>52</v>
      </c>
      <c r="AB458" s="3" t="s">
        <v>53</v>
      </c>
      <c r="AC458" s="3" t="s">
        <v>54</v>
      </c>
      <c r="AD458" s="3" t="s">
        <v>55</v>
      </c>
      <c r="AE458" s="3" t="s">
        <v>56</v>
      </c>
      <c r="AF458" s="3" t="s">
        <v>57</v>
      </c>
      <c r="AG458" s="3" t="s">
        <v>58</v>
      </c>
      <c r="AH458" s="3" t="s">
        <v>59</v>
      </c>
      <c r="AI458" s="3" t="s">
        <v>60</v>
      </c>
      <c r="AJ458" s="3" t="s">
        <v>61</v>
      </c>
      <c r="AK458" s="3" t="s">
        <v>62</v>
      </c>
      <c r="AL458" s="3" t="s">
        <v>63</v>
      </c>
      <c r="AM458" s="3" t="s">
        <v>64</v>
      </c>
      <c r="AN458" s="3" t="s">
        <v>65</v>
      </c>
      <c r="AO458" s="3" t="s">
        <v>47</v>
      </c>
    </row>
    <row r="459" spans="1:41" ht="19.95" customHeight="1" x14ac:dyDescent="0.3">
      <c r="A459" s="14" t="s">
        <v>11</v>
      </c>
      <c r="B459" s="4">
        <v>1253.2799438238139</v>
      </c>
      <c r="C459" s="5">
        <v>280.41602766513819</v>
      </c>
      <c r="D459" s="5">
        <v>155.59448140859601</v>
      </c>
      <c r="E459" s="5">
        <v>238.96388101577759</v>
      </c>
      <c r="F459" s="5">
        <v>376.98662781715387</v>
      </c>
      <c r="G459" s="5">
        <v>114.2111023068428</v>
      </c>
      <c r="H459" s="6">
        <v>317.79012334346771</v>
      </c>
      <c r="I459" s="6">
        <v>399.32431381940842</v>
      </c>
      <c r="J459" s="6">
        <v>536.16550666093826</v>
      </c>
      <c r="K459" s="5">
        <v>869.44906705617905</v>
      </c>
      <c r="L459" s="5">
        <v>380.64652252197271</v>
      </c>
      <c r="M459" s="6">
        <v>935.15518921613693</v>
      </c>
      <c r="N459" s="6">
        <v>318.12475460767752</v>
      </c>
      <c r="O459" s="5">
        <v>719.65874987840652</v>
      </c>
      <c r="P459" s="5">
        <v>510.95007812976837</v>
      </c>
      <c r="Q459" s="6">
        <v>699.62725085020065</v>
      </c>
      <c r="R459" s="6">
        <v>442.04415166378021</v>
      </c>
      <c r="S459" s="5">
        <v>424.79771196842188</v>
      </c>
      <c r="T459" s="5">
        <v>557.38419377803802</v>
      </c>
      <c r="U459" s="5">
        <v>149.2933243513107</v>
      </c>
      <c r="V459" s="5">
        <v>54.718145608901978</v>
      </c>
      <c r="W459" s="6">
        <v>129.82944804430011</v>
      </c>
      <c r="X459" s="6">
        <v>525.68040990829468</v>
      </c>
      <c r="Y459" s="6">
        <v>376.01576858758932</v>
      </c>
      <c r="Z459" s="6">
        <v>204.1289817690849</v>
      </c>
      <c r="AA459" s="6">
        <v>97.925171613693237</v>
      </c>
      <c r="AB459" s="6">
        <v>476.27153933048248</v>
      </c>
      <c r="AC459" s="5">
        <v>352.18331521749502</v>
      </c>
      <c r="AD459" s="5">
        <v>301.37532049417501</v>
      </c>
      <c r="AE459" s="5">
        <v>263.38947260379791</v>
      </c>
      <c r="AF459" s="5">
        <v>223.00065010786059</v>
      </c>
      <c r="AG459" s="6">
        <v>295.38857555389399</v>
      </c>
      <c r="AH459" s="6">
        <v>389.02332723140722</v>
      </c>
      <c r="AI459" s="6">
        <v>380.69253540039063</v>
      </c>
      <c r="AJ459" s="6">
        <v>188.17550563812259</v>
      </c>
      <c r="AK459" s="5">
        <v>780.53885465860367</v>
      </c>
      <c r="AL459" s="5">
        <v>308.40806579589838</v>
      </c>
      <c r="AM459" s="5">
        <v>44.16640031337738</v>
      </c>
      <c r="AN459" s="5">
        <v>39.816687405109413</v>
      </c>
      <c r="AO459" s="5">
        <v>80.3499356508255</v>
      </c>
    </row>
    <row r="460" spans="1:41" ht="19.95" customHeight="1" x14ac:dyDescent="0.3">
      <c r="A460" s="15" t="s">
        <v>12</v>
      </c>
      <c r="B460" s="4">
        <v>1280</v>
      </c>
      <c r="C460" s="5">
        <v>312</v>
      </c>
      <c r="D460" s="5">
        <v>159</v>
      </c>
      <c r="E460" s="5">
        <v>252</v>
      </c>
      <c r="F460" s="5">
        <v>361</v>
      </c>
      <c r="G460" s="5">
        <v>116</v>
      </c>
      <c r="H460" s="6">
        <v>234</v>
      </c>
      <c r="I460" s="6">
        <v>439</v>
      </c>
      <c r="J460" s="6">
        <v>607</v>
      </c>
      <c r="K460" s="5">
        <v>895</v>
      </c>
      <c r="L460" s="5">
        <v>382</v>
      </c>
      <c r="M460" s="6">
        <v>939</v>
      </c>
      <c r="N460" s="6">
        <v>341</v>
      </c>
      <c r="O460" s="5">
        <v>731</v>
      </c>
      <c r="P460" s="5">
        <v>528</v>
      </c>
      <c r="Q460" s="6">
        <v>756</v>
      </c>
      <c r="R460" s="6">
        <v>426</v>
      </c>
      <c r="S460" s="5">
        <v>441</v>
      </c>
      <c r="T460" s="5">
        <v>564</v>
      </c>
      <c r="U460" s="5">
        <v>157</v>
      </c>
      <c r="V460" s="5">
        <v>57</v>
      </c>
      <c r="W460" s="6">
        <v>132</v>
      </c>
      <c r="X460" s="6">
        <v>554</v>
      </c>
      <c r="Y460" s="6">
        <v>390</v>
      </c>
      <c r="Z460" s="6">
        <v>195</v>
      </c>
      <c r="AA460" s="6">
        <v>100</v>
      </c>
      <c r="AB460" s="6">
        <v>483</v>
      </c>
      <c r="AC460" s="5">
        <v>340</v>
      </c>
      <c r="AD460" s="5">
        <v>313</v>
      </c>
      <c r="AE460" s="5">
        <v>277</v>
      </c>
      <c r="AF460" s="5">
        <v>233</v>
      </c>
      <c r="AG460" s="6">
        <v>182</v>
      </c>
      <c r="AH460" s="6">
        <v>459</v>
      </c>
      <c r="AI460" s="6">
        <v>440</v>
      </c>
      <c r="AJ460" s="6">
        <v>199</v>
      </c>
      <c r="AK460" s="5">
        <v>792</v>
      </c>
      <c r="AL460" s="5">
        <v>347</v>
      </c>
      <c r="AM460" s="5">
        <v>31</v>
      </c>
      <c r="AN460" s="5">
        <v>37</v>
      </c>
      <c r="AO460" s="5">
        <v>73</v>
      </c>
    </row>
    <row r="461" spans="1:41" ht="19.95" customHeight="1" x14ac:dyDescent="0.3">
      <c r="A461" s="16" t="s">
        <v>266</v>
      </c>
      <c r="B461" s="7">
        <v>0.71625332791200036</v>
      </c>
      <c r="C461" s="8">
        <v>0.81411249680016917</v>
      </c>
      <c r="D461" s="9">
        <v>0.77132704691162202</v>
      </c>
      <c r="E461" s="8">
        <v>0.81164233150179765</v>
      </c>
      <c r="F461" s="10">
        <v>0.67055864635942997</v>
      </c>
      <c r="G461" s="10">
        <v>0.43129854560909009</v>
      </c>
      <c r="H461" s="11">
        <v>0.68823140358283841</v>
      </c>
      <c r="I461" s="12">
        <v>0.67481488589896721</v>
      </c>
      <c r="J461" s="13">
        <v>0.76372461783140433</v>
      </c>
      <c r="K461" s="10">
        <v>0.68473826795227322</v>
      </c>
      <c r="L461" s="8">
        <v>0.78586433968400127</v>
      </c>
      <c r="M461" s="11">
        <v>0.71694043008196162</v>
      </c>
      <c r="N461" s="11">
        <v>0.7142335317457027</v>
      </c>
      <c r="O461" s="9">
        <v>0.71751792463951058</v>
      </c>
      <c r="P461" s="9">
        <v>0.72420356438063682</v>
      </c>
      <c r="Q461" s="13">
        <v>0.775833917271887</v>
      </c>
      <c r="R461" s="12">
        <v>0.62881995753020437</v>
      </c>
      <c r="S461" s="9">
        <v>0.71025913487598702</v>
      </c>
      <c r="T461" s="9">
        <v>0.71210887759372576</v>
      </c>
      <c r="U461" s="9">
        <v>0.77571256197308736</v>
      </c>
      <c r="V461" s="9">
        <v>0.78323294432301349</v>
      </c>
      <c r="W461" s="11">
        <v>0.68057024334343108</v>
      </c>
      <c r="X461" s="11">
        <v>0.73783330185428631</v>
      </c>
      <c r="Y461" s="11">
        <v>0.72972564571893728</v>
      </c>
      <c r="Z461" s="11">
        <v>0.68358315346788467</v>
      </c>
      <c r="AA461" s="11">
        <v>0.65993077476036999</v>
      </c>
      <c r="AB461" s="11">
        <v>0.73382571568340438</v>
      </c>
      <c r="AC461" s="9">
        <v>0.7043556553733521</v>
      </c>
      <c r="AD461" s="9">
        <v>0.74749474280620565</v>
      </c>
      <c r="AE461" s="9">
        <v>0.74318563583868336</v>
      </c>
      <c r="AF461" s="9">
        <v>0.71917827565641879</v>
      </c>
      <c r="AG461" s="11">
        <v>0.66544267433586501</v>
      </c>
      <c r="AH461" s="11">
        <v>0.7111179703925139</v>
      </c>
      <c r="AI461" s="11">
        <v>0.75095952427136947</v>
      </c>
      <c r="AJ461" s="11">
        <v>0.73641679473809762</v>
      </c>
      <c r="AK461" s="9">
        <v>0.70974704098710262</v>
      </c>
      <c r="AL461" s="8">
        <v>0.79954504083214928</v>
      </c>
      <c r="AM461" s="9">
        <v>0.60943378235676882</v>
      </c>
      <c r="AN461" s="9">
        <v>0.61591689738629629</v>
      </c>
      <c r="AO461" s="10">
        <v>0.56819437630416048</v>
      </c>
    </row>
    <row r="462" spans="1:41" ht="19.95" customHeight="1" x14ac:dyDescent="0.3">
      <c r="A462" s="17" t="s">
        <v>151</v>
      </c>
      <c r="B462" s="7">
        <v>0.25422485812329709</v>
      </c>
      <c r="C462" s="8">
        <v>0.31893272417716612</v>
      </c>
      <c r="D462" s="8">
        <v>0.36813568847947647</v>
      </c>
      <c r="E462" s="9">
        <v>0.25954542057678281</v>
      </c>
      <c r="F462" s="10">
        <v>0.18560198691456639</v>
      </c>
      <c r="G462" s="9">
        <v>0.1991960597260499</v>
      </c>
      <c r="H462" s="11">
        <v>0.2708852839608758</v>
      </c>
      <c r="I462" s="12">
        <v>0.21309824616620049</v>
      </c>
      <c r="J462" s="13">
        <v>0.27498027259766239</v>
      </c>
      <c r="K462" s="9">
        <v>0.25074774813216738</v>
      </c>
      <c r="L462" s="9">
        <v>0.26203452150672107</v>
      </c>
      <c r="M462" s="11">
        <v>0.26088025059685321</v>
      </c>
      <c r="N462" s="11">
        <v>0.2346607571919142</v>
      </c>
      <c r="O462" s="9">
        <v>0.25212798465831587</v>
      </c>
      <c r="P462" s="9">
        <v>0.25999973428896189</v>
      </c>
      <c r="Q462" s="11">
        <v>0.27119228612537011</v>
      </c>
      <c r="R462" s="11">
        <v>0.2297531009298254</v>
      </c>
      <c r="S462" s="9">
        <v>0.26431969209286971</v>
      </c>
      <c r="T462" s="9">
        <v>0.2506813428097277</v>
      </c>
      <c r="U462" s="9">
        <v>0.24138390926417971</v>
      </c>
      <c r="V462" s="9">
        <v>0.34400082469829352</v>
      </c>
      <c r="W462" s="11">
        <v>0.21857058820342451</v>
      </c>
      <c r="X462" s="11">
        <v>0.239554392340359</v>
      </c>
      <c r="Y462" s="11">
        <v>0.25739362879372052</v>
      </c>
      <c r="Z462" s="11">
        <v>0.263143204575293</v>
      </c>
      <c r="AA462" s="11">
        <v>0.26650990925163243</v>
      </c>
      <c r="AB462" s="11">
        <v>0.2688850101240528</v>
      </c>
      <c r="AC462" s="9">
        <v>0.25366484220701191</v>
      </c>
      <c r="AD462" s="9">
        <v>0.23073457956416249</v>
      </c>
      <c r="AE462" s="9">
        <v>0.29174955417168469</v>
      </c>
      <c r="AF462" s="9">
        <v>0.27370982417262402</v>
      </c>
      <c r="AG462" s="11">
        <v>0.2072688247715514</v>
      </c>
      <c r="AH462" s="11">
        <v>0.2646329238468586</v>
      </c>
      <c r="AI462" s="11">
        <v>0.28351155165738468</v>
      </c>
      <c r="AJ462" s="11">
        <v>0.24716798766147671</v>
      </c>
      <c r="AK462" s="9">
        <v>0.23969082333077249</v>
      </c>
      <c r="AL462" s="8">
        <v>0.29726590270322367</v>
      </c>
      <c r="AM462" s="9">
        <v>0.31088514405657258</v>
      </c>
      <c r="AN462" s="9">
        <v>0.30713272095468358</v>
      </c>
      <c r="AO462" s="10">
        <v>0.1728442933316838</v>
      </c>
    </row>
    <row r="463" spans="1:41" ht="19.95" customHeight="1" x14ac:dyDescent="0.3">
      <c r="A463" s="16" t="s">
        <v>152</v>
      </c>
      <c r="B463" s="7">
        <v>0.46202846978870332</v>
      </c>
      <c r="C463" s="9">
        <v>0.49517977262300311</v>
      </c>
      <c r="D463" s="9">
        <v>0.4031913584321456</v>
      </c>
      <c r="E463" s="8">
        <v>0.55209691092501489</v>
      </c>
      <c r="F463" s="9">
        <v>0.48495665944486349</v>
      </c>
      <c r="G463" s="10">
        <v>0.23210248588304019</v>
      </c>
      <c r="H463" s="11">
        <v>0.41734611962196261</v>
      </c>
      <c r="I463" s="11">
        <v>0.46171663973276672</v>
      </c>
      <c r="J463" s="11">
        <v>0.48874434523374188</v>
      </c>
      <c r="K463" s="10">
        <v>0.43399051982010578</v>
      </c>
      <c r="L463" s="8">
        <v>0.52382981817728025</v>
      </c>
      <c r="M463" s="11">
        <v>0.45606017948510841</v>
      </c>
      <c r="N463" s="11">
        <v>0.47957277455378849</v>
      </c>
      <c r="O463" s="9">
        <v>0.46538993998119471</v>
      </c>
      <c r="P463" s="9">
        <v>0.46420383009167487</v>
      </c>
      <c r="Q463" s="13">
        <v>0.50464163114651694</v>
      </c>
      <c r="R463" s="12">
        <v>0.39906685660037899</v>
      </c>
      <c r="S463" s="9">
        <v>0.44593944278311742</v>
      </c>
      <c r="T463" s="9">
        <v>0.46142753478399812</v>
      </c>
      <c r="U463" s="9">
        <v>0.53432865270890773</v>
      </c>
      <c r="V463" s="9">
        <v>0.43923211962472009</v>
      </c>
      <c r="W463" s="11">
        <v>0.46199965514000663</v>
      </c>
      <c r="X463" s="13">
        <v>0.49827890951392728</v>
      </c>
      <c r="Y463" s="11">
        <v>0.47233201692521681</v>
      </c>
      <c r="Z463" s="11">
        <v>0.42043994889259168</v>
      </c>
      <c r="AA463" s="11">
        <v>0.39342086550873773</v>
      </c>
      <c r="AB463" s="11">
        <v>0.46494070555935157</v>
      </c>
      <c r="AC463" s="9">
        <v>0.45069081316634019</v>
      </c>
      <c r="AD463" s="8">
        <v>0.5167601632420431</v>
      </c>
      <c r="AE463" s="9">
        <v>0.45143608166699861</v>
      </c>
      <c r="AF463" s="9">
        <v>0.44546845148379483</v>
      </c>
      <c r="AG463" s="11">
        <v>0.45817384956431362</v>
      </c>
      <c r="AH463" s="11">
        <v>0.4464850465456553</v>
      </c>
      <c r="AI463" s="11">
        <v>0.46744797261398491</v>
      </c>
      <c r="AJ463" s="11">
        <v>0.48924880707662088</v>
      </c>
      <c r="AK463" s="9">
        <v>0.4700562176563301</v>
      </c>
      <c r="AL463" s="9">
        <v>0.50227913812892555</v>
      </c>
      <c r="AM463" s="9">
        <v>0.29854863830019618</v>
      </c>
      <c r="AN463" s="9">
        <v>0.30878417643161271</v>
      </c>
      <c r="AO463" s="9">
        <v>0.3953500829724767</v>
      </c>
    </row>
    <row r="464" spans="1:41" ht="19.95" customHeight="1" x14ac:dyDescent="0.3">
      <c r="A464" s="17" t="s">
        <v>153</v>
      </c>
      <c r="B464" s="7">
        <v>0.18743727110581579</v>
      </c>
      <c r="C464" s="10">
        <v>0.1233629390778086</v>
      </c>
      <c r="D464" s="9">
        <v>0.14119627462063161</v>
      </c>
      <c r="E464" s="9">
        <v>0.1518053919760772</v>
      </c>
      <c r="F464" s="8">
        <v>0.23360403014066591</v>
      </c>
      <c r="G464" s="8">
        <v>0.30978253191953048</v>
      </c>
      <c r="H464" s="11">
        <v>0.23861587072294699</v>
      </c>
      <c r="I464" s="11">
        <v>0.20259516563158581</v>
      </c>
      <c r="J464" s="12">
        <v>0.1458139868063337</v>
      </c>
      <c r="K464" s="9">
        <v>0.20342859126260221</v>
      </c>
      <c r="L464" s="9">
        <v>0.15247892803963101</v>
      </c>
      <c r="M464" s="11">
        <v>0.19520369247144059</v>
      </c>
      <c r="N464" s="11">
        <v>0.16460720479846461</v>
      </c>
      <c r="O464" s="9">
        <v>0.19112368983604749</v>
      </c>
      <c r="P464" s="9">
        <v>0.1857680527936009</v>
      </c>
      <c r="Q464" s="12">
        <v>0.15086646672375589</v>
      </c>
      <c r="R464" s="13">
        <v>0.23813331702317611</v>
      </c>
      <c r="S464" s="9">
        <v>0.20869499491728061</v>
      </c>
      <c r="T464" s="9">
        <v>0.1851775373095679</v>
      </c>
      <c r="U464" s="9">
        <v>0.12869923694458679</v>
      </c>
      <c r="V464" s="10">
        <v>8.7344020567227398E-2</v>
      </c>
      <c r="W464" s="11">
        <v>0.20733513651640201</v>
      </c>
      <c r="X464" s="11">
        <v>0.17185267558742051</v>
      </c>
      <c r="Y464" s="11">
        <v>0.17374266507408831</v>
      </c>
      <c r="Z464" s="11">
        <v>0.19452442517979179</v>
      </c>
      <c r="AA464" s="11">
        <v>0.23684538294824889</v>
      </c>
      <c r="AB464" s="11">
        <v>0.1773399345102418</v>
      </c>
      <c r="AC464" s="9">
        <v>0.18677131988396731</v>
      </c>
      <c r="AD464" s="9">
        <v>0.16342052594359149</v>
      </c>
      <c r="AE464" s="9">
        <v>0.18571258918023101</v>
      </c>
      <c r="AF464" s="9">
        <v>0.19017819297860269</v>
      </c>
      <c r="AG464" s="11">
        <v>0.19349644847989619</v>
      </c>
      <c r="AH464" s="11">
        <v>0.18311824080670841</v>
      </c>
      <c r="AI464" s="11">
        <v>0.18795327003674209</v>
      </c>
      <c r="AJ464" s="11">
        <v>0.1858108895189759</v>
      </c>
      <c r="AK464" s="9">
        <v>0.1973889294445321</v>
      </c>
      <c r="AL464" s="10">
        <v>0.13429591180717371</v>
      </c>
      <c r="AM464" s="9">
        <v>0.27615947912053213</v>
      </c>
      <c r="AN464" s="9">
        <v>0.2298025623492016</v>
      </c>
      <c r="AO464" s="9">
        <v>0.2249753437233484</v>
      </c>
    </row>
    <row r="465" spans="1:41" ht="19.95" customHeight="1" x14ac:dyDescent="0.3">
      <c r="A465" s="16" t="s">
        <v>267</v>
      </c>
      <c r="B465" s="7">
        <v>9.6309400982183824E-2</v>
      </c>
      <c r="C465" s="9">
        <v>6.2524564122022258E-2</v>
      </c>
      <c r="D465" s="9">
        <v>8.7476678467746344E-2</v>
      </c>
      <c r="E465" s="10">
        <v>3.6552276522125102E-2</v>
      </c>
      <c r="F465" s="9">
        <v>9.5837323499904162E-2</v>
      </c>
      <c r="G465" s="8">
        <v>0.25891892247137938</v>
      </c>
      <c r="H465" s="11">
        <v>7.3152725694214632E-2</v>
      </c>
      <c r="I465" s="13">
        <v>0.122589948469447</v>
      </c>
      <c r="J465" s="11">
        <v>9.0461395362261998E-2</v>
      </c>
      <c r="K465" s="8">
        <v>0.1118331407851246</v>
      </c>
      <c r="L465" s="10">
        <v>6.1656732276367747E-2</v>
      </c>
      <c r="M465" s="12">
        <v>8.7855877446597744E-2</v>
      </c>
      <c r="N465" s="13">
        <v>0.12115926345583269</v>
      </c>
      <c r="O465" s="9">
        <v>9.1358385524441879E-2</v>
      </c>
      <c r="P465" s="9">
        <v>9.0028382825762296E-2</v>
      </c>
      <c r="Q465" s="12">
        <v>7.3299616004357096E-2</v>
      </c>
      <c r="R465" s="13">
        <v>0.1330467254466195</v>
      </c>
      <c r="S465" s="9">
        <v>8.1045870206732429E-2</v>
      </c>
      <c r="T465" s="9">
        <v>0.10271358509670631</v>
      </c>
      <c r="U465" s="9">
        <v>9.5588201082325824E-2</v>
      </c>
      <c r="V465" s="9">
        <v>0.12942303510975911</v>
      </c>
      <c r="W465" s="11">
        <v>0.1120946201401669</v>
      </c>
      <c r="X465" s="11">
        <v>9.0314022558293169E-2</v>
      </c>
      <c r="Y465" s="11">
        <v>9.6531689206974497E-2</v>
      </c>
      <c r="Z465" s="11">
        <v>0.1218924213523235</v>
      </c>
      <c r="AA465" s="11">
        <v>0.1032238422913811</v>
      </c>
      <c r="AB465" s="11">
        <v>8.8834349806353866E-2</v>
      </c>
      <c r="AC465" s="9">
        <v>0.1088730247426806</v>
      </c>
      <c r="AD465" s="9">
        <v>8.9084731250202859E-2</v>
      </c>
      <c r="AE465" s="9">
        <v>7.1101774981085664E-2</v>
      </c>
      <c r="AF465" s="9">
        <v>9.0643531364978533E-2</v>
      </c>
      <c r="AG465" s="13">
        <v>0.14106087718423879</v>
      </c>
      <c r="AH465" s="11">
        <v>0.10576378880077771</v>
      </c>
      <c r="AI465" s="12">
        <v>6.1087205691888427E-2</v>
      </c>
      <c r="AJ465" s="11">
        <v>7.7772315742926465E-2</v>
      </c>
      <c r="AK465" s="9">
        <v>9.2864029568365272E-2</v>
      </c>
      <c r="AL465" s="10">
        <v>6.6159047360677015E-2</v>
      </c>
      <c r="AM465" s="9">
        <v>0.114406738522699</v>
      </c>
      <c r="AN465" s="8">
        <v>0.15428054026450211</v>
      </c>
      <c r="AO465" s="8">
        <v>0.20683027997249109</v>
      </c>
    </row>
    <row r="466" spans="1:41" ht="19.95" customHeight="1" x14ac:dyDescent="0.3">
      <c r="A466" s="17" t="s">
        <v>154</v>
      </c>
      <c r="B466" s="7">
        <v>6.8936689585310879E-2</v>
      </c>
      <c r="C466" s="9">
        <v>5.375610757575041E-2</v>
      </c>
      <c r="D466" s="9">
        <v>4.6315265641487441E-2</v>
      </c>
      <c r="E466" s="10">
        <v>3.3410050053100451E-2</v>
      </c>
      <c r="F466" s="9">
        <v>7.4949701492544582E-2</v>
      </c>
      <c r="G466" s="8">
        <v>0.19151128632646691</v>
      </c>
      <c r="H466" s="12">
        <v>3.1950930734091318E-2</v>
      </c>
      <c r="I466" s="11">
        <v>8.6922551483559152E-2</v>
      </c>
      <c r="J466" s="11">
        <v>7.7463006272078125E-2</v>
      </c>
      <c r="K466" s="9">
        <v>7.7158305943559727E-2</v>
      </c>
      <c r="L466" s="9">
        <v>5.0734085798721927E-2</v>
      </c>
      <c r="M466" s="12">
        <v>6.1034530424950648E-2</v>
      </c>
      <c r="N466" s="13">
        <v>9.2165768862514541E-2</v>
      </c>
      <c r="O466" s="9">
        <v>6.1918151500552979E-2</v>
      </c>
      <c r="P466" s="9">
        <v>6.5754855563178324E-2</v>
      </c>
      <c r="Q466" s="12">
        <v>5.381672256854686E-2</v>
      </c>
      <c r="R466" s="13">
        <v>9.2616214509467706E-2</v>
      </c>
      <c r="S466" s="9">
        <v>5.6713989291229852E-2</v>
      </c>
      <c r="T466" s="9">
        <v>7.3717673531584732E-2</v>
      </c>
      <c r="U466" s="9">
        <v>7.5237636638429584E-2</v>
      </c>
      <c r="V466" s="9">
        <v>8.367115962504916E-2</v>
      </c>
      <c r="W466" s="11">
        <v>6.0838000620365651E-2</v>
      </c>
      <c r="X466" s="11">
        <v>5.2323938795074021E-2</v>
      </c>
      <c r="Y466" s="11">
        <v>5.6235654824719969E-2</v>
      </c>
      <c r="Z466" s="11">
        <v>8.0136758340662875E-2</v>
      </c>
      <c r="AA466" s="11">
        <v>6.0623327842326297E-2</v>
      </c>
      <c r="AB466" s="11">
        <v>7.1635578692544832E-2</v>
      </c>
      <c r="AC466" s="9">
        <v>8.086512809485652E-2</v>
      </c>
      <c r="AD466" s="9">
        <v>7.140358570509453E-2</v>
      </c>
      <c r="AE466" s="9">
        <v>5.177934925788303E-2</v>
      </c>
      <c r="AF466" s="9">
        <v>5.9200237231140318E-2</v>
      </c>
      <c r="AG466" s="11">
        <v>9.473066417613521E-2</v>
      </c>
      <c r="AH466" s="11">
        <v>7.527357623043357E-2</v>
      </c>
      <c r="AI466" s="12">
        <v>4.4041928638731409E-2</v>
      </c>
      <c r="AJ466" s="11">
        <v>6.5709954659148084E-2</v>
      </c>
      <c r="AK466" s="9">
        <v>5.9704826554421157E-2</v>
      </c>
      <c r="AL466" s="9">
        <v>5.4231376948543158E-2</v>
      </c>
      <c r="AM466" s="9">
        <v>5.772433364275123E-2</v>
      </c>
      <c r="AN466" s="8">
        <v>0.15428054026450211</v>
      </c>
      <c r="AO466" s="8">
        <v>0.17893260593185931</v>
      </c>
    </row>
    <row r="467" spans="1:41" ht="19.95" customHeight="1" x14ac:dyDescent="0.3">
      <c r="A467" s="16" t="s">
        <v>155</v>
      </c>
      <c r="B467" s="7">
        <v>2.7372711396872949E-2</v>
      </c>
      <c r="C467" s="9">
        <v>8.7684565462718533E-3</v>
      </c>
      <c r="D467" s="8">
        <v>4.1161412826258903E-2</v>
      </c>
      <c r="E467" s="10">
        <v>3.142226469024653E-3</v>
      </c>
      <c r="F467" s="9">
        <v>2.088762200735958E-2</v>
      </c>
      <c r="G467" s="8">
        <v>6.7407636144912478E-2</v>
      </c>
      <c r="H467" s="11">
        <v>4.1201794960123307E-2</v>
      </c>
      <c r="I467" s="13">
        <v>3.5667396985887861E-2</v>
      </c>
      <c r="J467" s="12">
        <v>1.299838909018388E-2</v>
      </c>
      <c r="K467" s="8">
        <v>3.4674834841564847E-2</v>
      </c>
      <c r="L467" s="10">
        <v>1.092264647764583E-2</v>
      </c>
      <c r="M467" s="11">
        <v>2.6821347021647089E-2</v>
      </c>
      <c r="N467" s="11">
        <v>2.8993494593318129E-2</v>
      </c>
      <c r="O467" s="9">
        <v>2.94402340238889E-2</v>
      </c>
      <c r="P467" s="9">
        <v>2.4273527262583961E-2</v>
      </c>
      <c r="Q467" s="11">
        <v>1.9482893435810229E-2</v>
      </c>
      <c r="R467" s="11">
        <v>4.0430510937151783E-2</v>
      </c>
      <c r="S467" s="9">
        <v>2.433188091550258E-2</v>
      </c>
      <c r="T467" s="9">
        <v>2.8995911565121549E-2</v>
      </c>
      <c r="U467" s="9">
        <v>2.0350564443896241E-2</v>
      </c>
      <c r="V467" s="9">
        <v>4.5751875484709922E-2</v>
      </c>
      <c r="W467" s="11">
        <v>5.1256619519801282E-2</v>
      </c>
      <c r="X467" s="13">
        <v>3.7990083763219142E-2</v>
      </c>
      <c r="Y467" s="13">
        <v>4.0296034382254528E-2</v>
      </c>
      <c r="Z467" s="11">
        <v>4.1755663011660643E-2</v>
      </c>
      <c r="AA467" s="11">
        <v>4.2600514449054813E-2</v>
      </c>
      <c r="AB467" s="11">
        <v>1.719877111380903E-2</v>
      </c>
      <c r="AC467" s="9">
        <v>2.800789664782407E-2</v>
      </c>
      <c r="AD467" s="9">
        <v>1.7681145545108329E-2</v>
      </c>
      <c r="AE467" s="9">
        <v>1.932242572320263E-2</v>
      </c>
      <c r="AF467" s="9">
        <v>3.1443294133838208E-2</v>
      </c>
      <c r="AG467" s="11">
        <v>4.6330213008103568E-2</v>
      </c>
      <c r="AH467" s="11">
        <v>3.049021257034415E-2</v>
      </c>
      <c r="AI467" s="11">
        <v>1.7045277053157021E-2</v>
      </c>
      <c r="AJ467" s="11">
        <v>1.2062361083778381E-2</v>
      </c>
      <c r="AK467" s="8">
        <v>3.3159203013944108E-2</v>
      </c>
      <c r="AL467" s="10">
        <v>1.192767041213386E-2</v>
      </c>
      <c r="AM467" s="9">
        <v>5.6682404879947801E-2</v>
      </c>
      <c r="AN467" s="9">
        <v>0</v>
      </c>
      <c r="AO467" s="9">
        <v>2.7897674040631839E-2</v>
      </c>
    </row>
    <row r="468" spans="1:41" ht="19.95" customHeight="1" x14ac:dyDescent="0.3">
      <c r="A468" s="17" t="s">
        <v>20</v>
      </c>
      <c r="B468" s="7">
        <v>0</v>
      </c>
      <c r="C468" s="9">
        <v>0</v>
      </c>
      <c r="D468" s="9">
        <v>0</v>
      </c>
      <c r="E468" s="9">
        <v>0</v>
      </c>
      <c r="F468" s="9">
        <v>0</v>
      </c>
      <c r="G468" s="9">
        <v>0</v>
      </c>
      <c r="H468" s="11">
        <v>0</v>
      </c>
      <c r="I468" s="11">
        <v>0</v>
      </c>
      <c r="J468" s="11">
        <v>0</v>
      </c>
      <c r="K468" s="9">
        <v>0</v>
      </c>
      <c r="L468" s="9">
        <v>0</v>
      </c>
      <c r="M468" s="11">
        <v>0</v>
      </c>
      <c r="N468" s="11">
        <v>0</v>
      </c>
      <c r="O468" s="9">
        <v>0</v>
      </c>
      <c r="P468" s="9">
        <v>0</v>
      </c>
      <c r="Q468" s="11">
        <v>0</v>
      </c>
      <c r="R468" s="11">
        <v>0</v>
      </c>
      <c r="S468" s="9">
        <v>0</v>
      </c>
      <c r="T468" s="9">
        <v>0</v>
      </c>
      <c r="U468" s="9">
        <v>0</v>
      </c>
      <c r="V468" s="9">
        <v>0</v>
      </c>
      <c r="W468" s="11">
        <v>0</v>
      </c>
      <c r="X468" s="11">
        <v>0</v>
      </c>
      <c r="Y468" s="11">
        <v>0</v>
      </c>
      <c r="Z468" s="11">
        <v>0</v>
      </c>
      <c r="AA468" s="11">
        <v>0</v>
      </c>
      <c r="AB468" s="11">
        <v>0</v>
      </c>
      <c r="AC468" s="9">
        <v>0</v>
      </c>
      <c r="AD468" s="9">
        <v>0</v>
      </c>
      <c r="AE468" s="9">
        <v>0</v>
      </c>
      <c r="AF468" s="9">
        <v>0</v>
      </c>
      <c r="AG468" s="11">
        <v>0</v>
      </c>
      <c r="AH468" s="11">
        <v>0</v>
      </c>
      <c r="AI468" s="11">
        <v>0</v>
      </c>
      <c r="AJ468" s="11">
        <v>0</v>
      </c>
      <c r="AK468" s="9">
        <v>0</v>
      </c>
      <c r="AL468" s="9">
        <v>0</v>
      </c>
      <c r="AM468" s="9">
        <v>0</v>
      </c>
      <c r="AN468" s="9">
        <v>0</v>
      </c>
      <c r="AO468" s="9">
        <v>0</v>
      </c>
    </row>
    <row r="471" spans="1:41" x14ac:dyDescent="0.3">
      <c r="A471" s="1" t="s">
        <v>24</v>
      </c>
    </row>
    <row r="472" spans="1:41" ht="40.049999999999997" customHeight="1" x14ac:dyDescent="0.3">
      <c r="A472" s="19" t="s">
        <v>252</v>
      </c>
      <c r="B472" s="33"/>
      <c r="C472" s="33" t="s">
        <v>163</v>
      </c>
      <c r="D472" s="18"/>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c r="AH472" s="18"/>
      <c r="AI472" s="18"/>
      <c r="AJ472" s="18"/>
      <c r="AK472" s="18"/>
      <c r="AL472" s="18"/>
      <c r="AM472" s="18"/>
      <c r="AN472" s="18"/>
      <c r="AO472" s="18"/>
    </row>
    <row r="473" spans="1:41" ht="22.05" customHeight="1" x14ac:dyDescent="0.3">
      <c r="A473" s="2"/>
      <c r="B473" s="2"/>
      <c r="C473" s="51" t="s">
        <v>1</v>
      </c>
      <c r="D473" s="52"/>
      <c r="E473" s="52"/>
      <c r="F473" s="52"/>
      <c r="G473" s="53"/>
      <c r="H473" s="51" t="s">
        <v>2</v>
      </c>
      <c r="I473" s="52"/>
      <c r="J473" s="53"/>
      <c r="K473" s="51" t="s">
        <v>26</v>
      </c>
      <c r="L473" s="53"/>
      <c r="M473" s="51" t="s">
        <v>27</v>
      </c>
      <c r="N473" s="53"/>
      <c r="O473" s="51" t="s">
        <v>28</v>
      </c>
      <c r="P473" s="53"/>
      <c r="Q473" s="51" t="s">
        <v>29</v>
      </c>
      <c r="R473" s="53"/>
      <c r="S473" s="51" t="s">
        <v>30</v>
      </c>
      <c r="T473" s="52"/>
      <c r="U473" s="52"/>
      <c r="V473" s="53"/>
      <c r="W473" s="51" t="s">
        <v>31</v>
      </c>
      <c r="X473" s="52"/>
      <c r="Y473" s="52"/>
      <c r="Z473" s="52"/>
      <c r="AA473" s="52"/>
      <c r="AB473" s="53"/>
      <c r="AC473" s="51" t="s">
        <v>32</v>
      </c>
      <c r="AD473" s="52"/>
      <c r="AE473" s="52"/>
      <c r="AF473" s="53"/>
      <c r="AG473" s="51" t="s">
        <v>33</v>
      </c>
      <c r="AH473" s="52"/>
      <c r="AI473" s="52"/>
      <c r="AJ473" s="53"/>
      <c r="AK473" s="51" t="s">
        <v>34</v>
      </c>
      <c r="AL473" s="52"/>
      <c r="AM473" s="52"/>
      <c r="AN473" s="52"/>
      <c r="AO473" s="53"/>
    </row>
    <row r="474" spans="1:41" ht="58.05" customHeight="1" x14ac:dyDescent="0.3">
      <c r="A474" s="3" t="s">
        <v>35</v>
      </c>
      <c r="B474" s="3" t="s">
        <v>0</v>
      </c>
      <c r="C474" s="3" t="s">
        <v>3</v>
      </c>
      <c r="D474" s="3" t="s">
        <v>4</v>
      </c>
      <c r="E474" s="3" t="s">
        <v>5</v>
      </c>
      <c r="F474" s="3" t="s">
        <v>6</v>
      </c>
      <c r="G474" s="3" t="s">
        <v>7</v>
      </c>
      <c r="H474" s="3" t="s">
        <v>8</v>
      </c>
      <c r="I474" s="3" t="s">
        <v>9</v>
      </c>
      <c r="J474" s="3" t="s">
        <v>10</v>
      </c>
      <c r="K474" s="3" t="s">
        <v>36</v>
      </c>
      <c r="L474" s="3" t="s">
        <v>37</v>
      </c>
      <c r="M474" s="3" t="s">
        <v>38</v>
      </c>
      <c r="N474" s="3" t="s">
        <v>39</v>
      </c>
      <c r="O474" s="3" t="s">
        <v>40</v>
      </c>
      <c r="P474" s="3" t="s">
        <v>41</v>
      </c>
      <c r="Q474" s="3" t="s">
        <v>42</v>
      </c>
      <c r="R474" s="3" t="s">
        <v>43</v>
      </c>
      <c r="S474" s="3" t="s">
        <v>44</v>
      </c>
      <c r="T474" s="3" t="s">
        <v>45</v>
      </c>
      <c r="U474" s="3" t="s">
        <v>46</v>
      </c>
      <c r="V474" s="3" t="s">
        <v>47</v>
      </c>
      <c r="W474" s="3" t="s">
        <v>48</v>
      </c>
      <c r="X474" s="3" t="s">
        <v>49</v>
      </c>
      <c r="Y474" s="3" t="s">
        <v>50</v>
      </c>
      <c r="Z474" s="3" t="s">
        <v>51</v>
      </c>
      <c r="AA474" s="3" t="s">
        <v>52</v>
      </c>
      <c r="AB474" s="3" t="s">
        <v>53</v>
      </c>
      <c r="AC474" s="3" t="s">
        <v>54</v>
      </c>
      <c r="AD474" s="3" t="s">
        <v>55</v>
      </c>
      <c r="AE474" s="3" t="s">
        <v>56</v>
      </c>
      <c r="AF474" s="3" t="s">
        <v>57</v>
      </c>
      <c r="AG474" s="3" t="s">
        <v>58</v>
      </c>
      <c r="AH474" s="3" t="s">
        <v>59</v>
      </c>
      <c r="AI474" s="3" t="s">
        <v>60</v>
      </c>
      <c r="AJ474" s="3" t="s">
        <v>61</v>
      </c>
      <c r="AK474" s="3" t="s">
        <v>62</v>
      </c>
      <c r="AL474" s="3" t="s">
        <v>63</v>
      </c>
      <c r="AM474" s="3" t="s">
        <v>64</v>
      </c>
      <c r="AN474" s="3" t="s">
        <v>65</v>
      </c>
      <c r="AO474" s="3" t="s">
        <v>47</v>
      </c>
    </row>
    <row r="475" spans="1:41" ht="19.95" customHeight="1" x14ac:dyDescent="0.3">
      <c r="A475" s="14" t="s">
        <v>11</v>
      </c>
      <c r="B475" s="4">
        <v>1192.6948081254959</v>
      </c>
      <c r="C475" s="5">
        <v>261.22183841466898</v>
      </c>
      <c r="D475" s="5">
        <v>150.3053098320961</v>
      </c>
      <c r="E475" s="5">
        <v>229.15345364809039</v>
      </c>
      <c r="F475" s="5">
        <v>363.4302031993866</v>
      </c>
      <c r="G475" s="5">
        <v>111.30932688713069</v>
      </c>
      <c r="H475" s="6">
        <v>302.69024884700781</v>
      </c>
      <c r="I475" s="6">
        <v>388.62667852640152</v>
      </c>
      <c r="J475" s="6">
        <v>501.37788075208658</v>
      </c>
      <c r="K475" s="5">
        <v>828.32431077957153</v>
      </c>
      <c r="L475" s="5">
        <v>361.18614310026169</v>
      </c>
      <c r="M475" s="6">
        <v>908.09430938959122</v>
      </c>
      <c r="N475" s="6">
        <v>284.60049873590469</v>
      </c>
      <c r="O475" s="5">
        <v>695.58740133047104</v>
      </c>
      <c r="P475" s="5">
        <v>478.31800186634058</v>
      </c>
      <c r="Q475" s="6">
        <v>674.79637879133224</v>
      </c>
      <c r="R475" s="6">
        <v>416.08760386705399</v>
      </c>
      <c r="S475" s="5">
        <v>418.6260529756546</v>
      </c>
      <c r="T475" s="5">
        <v>525.26082015037537</v>
      </c>
      <c r="U475" s="5">
        <v>142.3436998128891</v>
      </c>
      <c r="V475" s="5">
        <v>47.192571341991417</v>
      </c>
      <c r="W475" s="6">
        <v>122.8670027852058</v>
      </c>
      <c r="X475" s="6">
        <v>503.5230039358139</v>
      </c>
      <c r="Y475" s="6">
        <v>355.69339978694921</v>
      </c>
      <c r="Z475" s="6">
        <v>191.32726150751111</v>
      </c>
      <c r="AA475" s="6">
        <v>93.523542106151581</v>
      </c>
      <c r="AB475" s="6">
        <v>451.71988570690161</v>
      </c>
      <c r="AC475" s="5">
        <v>329.37471163272858</v>
      </c>
      <c r="AD475" s="5">
        <v>283.89887070655823</v>
      </c>
      <c r="AE475" s="5">
        <v>251.33091896772379</v>
      </c>
      <c r="AF475" s="5">
        <v>222.37890392541891</v>
      </c>
      <c r="AG475" s="6">
        <v>279.27836287021643</v>
      </c>
      <c r="AH475" s="6">
        <v>366.45498436689383</v>
      </c>
      <c r="AI475" s="6">
        <v>365.4402037858963</v>
      </c>
      <c r="AJ475" s="6">
        <v>181.5212571024895</v>
      </c>
      <c r="AK475" s="5">
        <v>754.51432633399963</v>
      </c>
      <c r="AL475" s="5">
        <v>285.76511883735662</v>
      </c>
      <c r="AM475" s="5">
        <v>44.555402159690857</v>
      </c>
      <c r="AN475" s="5">
        <v>34.38419097661972</v>
      </c>
      <c r="AO475" s="5">
        <v>73.475769817829132</v>
      </c>
    </row>
    <row r="476" spans="1:41" ht="19.95" customHeight="1" x14ac:dyDescent="0.3">
      <c r="A476" s="15" t="s">
        <v>12</v>
      </c>
      <c r="B476" s="4">
        <v>1217</v>
      </c>
      <c r="C476" s="5">
        <v>293</v>
      </c>
      <c r="D476" s="5">
        <v>152</v>
      </c>
      <c r="E476" s="5">
        <v>238</v>
      </c>
      <c r="F476" s="5">
        <v>350</v>
      </c>
      <c r="G476" s="5">
        <v>113</v>
      </c>
      <c r="H476" s="6">
        <v>223</v>
      </c>
      <c r="I476" s="6">
        <v>426</v>
      </c>
      <c r="J476" s="6">
        <v>568</v>
      </c>
      <c r="K476" s="5">
        <v>852</v>
      </c>
      <c r="L476" s="5">
        <v>362</v>
      </c>
      <c r="M476" s="6">
        <v>912</v>
      </c>
      <c r="N476" s="6">
        <v>305</v>
      </c>
      <c r="O476" s="5">
        <v>707</v>
      </c>
      <c r="P476" s="5">
        <v>493</v>
      </c>
      <c r="Q476" s="6">
        <v>728</v>
      </c>
      <c r="R476" s="6">
        <v>398</v>
      </c>
      <c r="S476" s="5">
        <v>434</v>
      </c>
      <c r="T476" s="5">
        <v>529</v>
      </c>
      <c r="U476" s="5">
        <v>150</v>
      </c>
      <c r="V476" s="5">
        <v>49</v>
      </c>
      <c r="W476" s="6">
        <v>125</v>
      </c>
      <c r="X476" s="6">
        <v>529</v>
      </c>
      <c r="Y476" s="6">
        <v>368</v>
      </c>
      <c r="Z476" s="6">
        <v>186</v>
      </c>
      <c r="AA476" s="6">
        <v>95</v>
      </c>
      <c r="AB476" s="6">
        <v>457</v>
      </c>
      <c r="AC476" s="5">
        <v>317</v>
      </c>
      <c r="AD476" s="5">
        <v>295</v>
      </c>
      <c r="AE476" s="5">
        <v>264</v>
      </c>
      <c r="AF476" s="5">
        <v>232</v>
      </c>
      <c r="AG476" s="6">
        <v>172</v>
      </c>
      <c r="AH476" s="6">
        <v>432</v>
      </c>
      <c r="AI476" s="6">
        <v>421</v>
      </c>
      <c r="AJ476" s="6">
        <v>192</v>
      </c>
      <c r="AK476" s="5">
        <v>766</v>
      </c>
      <c r="AL476" s="5">
        <v>321</v>
      </c>
      <c r="AM476" s="5">
        <v>31</v>
      </c>
      <c r="AN476" s="5">
        <v>33</v>
      </c>
      <c r="AO476" s="5">
        <v>66</v>
      </c>
    </row>
    <row r="477" spans="1:41" ht="19.95" customHeight="1" x14ac:dyDescent="0.3">
      <c r="A477" s="16" t="s">
        <v>266</v>
      </c>
      <c r="B477" s="7">
        <v>0.57068057799894423</v>
      </c>
      <c r="C477" s="9">
        <v>0.60829377502568438</v>
      </c>
      <c r="D477" s="9">
        <v>0.63875414777014194</v>
      </c>
      <c r="E477" s="9">
        <v>0.61405609820705409</v>
      </c>
      <c r="F477" s="9">
        <v>0.55642832265761377</v>
      </c>
      <c r="G477" s="10">
        <v>0.43915768836935359</v>
      </c>
      <c r="H477" s="11">
        <v>0.54532352977011767</v>
      </c>
      <c r="I477" s="12">
        <v>0.52578483595242798</v>
      </c>
      <c r="J477" s="13">
        <v>0.620788521157983</v>
      </c>
      <c r="K477" s="10">
        <v>0.53735411750603113</v>
      </c>
      <c r="L477" s="8">
        <v>0.64332459492912031</v>
      </c>
      <c r="M477" s="13">
        <v>0.59098541887005906</v>
      </c>
      <c r="N477" s="12">
        <v>0.50589253114021149</v>
      </c>
      <c r="O477" s="8">
        <v>0.61601849674075437</v>
      </c>
      <c r="P477" s="10">
        <v>0.51181216480638381</v>
      </c>
      <c r="Q477" s="13">
        <v>0.65377250915849383</v>
      </c>
      <c r="R477" s="12">
        <v>0.44598062972830999</v>
      </c>
      <c r="S477" s="8">
        <v>0.62646256719247628</v>
      </c>
      <c r="T477" s="10">
        <v>0.5336602185344661</v>
      </c>
      <c r="U477" s="9">
        <v>0.60269509009572342</v>
      </c>
      <c r="V477" s="9">
        <v>0.50556805813127481</v>
      </c>
      <c r="W477" s="11">
        <v>0.50965084033380981</v>
      </c>
      <c r="X477" s="11">
        <v>0.5716781679407853</v>
      </c>
      <c r="Y477" s="12">
        <v>0.52901219195800353</v>
      </c>
      <c r="Z477" s="11">
        <v>0.53988525662208786</v>
      </c>
      <c r="AA477" s="11">
        <v>0.50203230151507838</v>
      </c>
      <c r="AB477" s="13">
        <v>0.61711529751676653</v>
      </c>
      <c r="AC477" s="10">
        <v>0.51305152942709942</v>
      </c>
      <c r="AD477" s="9">
        <v>0.62653161462375828</v>
      </c>
      <c r="AE477" s="9">
        <v>0.60244031024738565</v>
      </c>
      <c r="AF477" s="9">
        <v>0.60864885187769513</v>
      </c>
      <c r="AG477" s="11">
        <v>0.49447542911721099</v>
      </c>
      <c r="AH477" s="11">
        <v>0.58269930830390615</v>
      </c>
      <c r="AI477" s="11">
        <v>0.60371418699265667</v>
      </c>
      <c r="AJ477" s="11">
        <v>0.59715856118521804</v>
      </c>
      <c r="AK477" s="9">
        <v>0.5636638731578949</v>
      </c>
      <c r="AL477" s="9">
        <v>0.63862675966452165</v>
      </c>
      <c r="AM477" s="9">
        <v>0.47253941612023009</v>
      </c>
      <c r="AN477" s="9">
        <v>0.57056503025904415</v>
      </c>
      <c r="AO477" s="10">
        <v>0.43804158116146491</v>
      </c>
    </row>
    <row r="478" spans="1:41" ht="19.95" customHeight="1" x14ac:dyDescent="0.3">
      <c r="A478" s="17" t="s">
        <v>151</v>
      </c>
      <c r="B478" s="7">
        <v>0.17423476862381521</v>
      </c>
      <c r="C478" s="9">
        <v>0.1835471452298571</v>
      </c>
      <c r="D478" s="8">
        <v>0.29359152678470563</v>
      </c>
      <c r="E478" s="9">
        <v>0.157140450961852</v>
      </c>
      <c r="F478" s="9">
        <v>0.14600988086782701</v>
      </c>
      <c r="G478" s="9">
        <v>0.1567396821465504</v>
      </c>
      <c r="H478" s="11">
        <v>0.1820969590568586</v>
      </c>
      <c r="I478" s="12">
        <v>0.14035962583207781</v>
      </c>
      <c r="J478" s="13">
        <v>0.19574544203629621</v>
      </c>
      <c r="K478" s="9">
        <v>0.16862487286694491</v>
      </c>
      <c r="L478" s="9">
        <v>0.18863631298239861</v>
      </c>
      <c r="M478" s="11">
        <v>0.18318124362684901</v>
      </c>
      <c r="N478" s="11">
        <v>0.14568863790571629</v>
      </c>
      <c r="O478" s="9">
        <v>0.19229364309648159</v>
      </c>
      <c r="P478" s="9">
        <v>0.14996398520838919</v>
      </c>
      <c r="Q478" s="11">
        <v>0.19857085821099699</v>
      </c>
      <c r="R478" s="11">
        <v>0.1418801855208798</v>
      </c>
      <c r="S478" s="8">
        <v>0.21219645137927681</v>
      </c>
      <c r="T478" s="9">
        <v>0.16789172199326469</v>
      </c>
      <c r="U478" s="9">
        <v>0.14692966478549929</v>
      </c>
      <c r="V478" s="9">
        <v>0.1134326540833184</v>
      </c>
      <c r="W478" s="11">
        <v>0.14857906921824071</v>
      </c>
      <c r="X478" s="11">
        <v>0.15370402307258549</v>
      </c>
      <c r="Y478" s="11">
        <v>0.1691324742986044</v>
      </c>
      <c r="Z478" s="11">
        <v>0.14211311287143291</v>
      </c>
      <c r="AA478" s="11">
        <v>0.1567521104597023</v>
      </c>
      <c r="AB478" s="11">
        <v>0.20210548330709069</v>
      </c>
      <c r="AC478" s="9">
        <v>0.1684774813378884</v>
      </c>
      <c r="AD478" s="9">
        <v>0.1798721214567624</v>
      </c>
      <c r="AE478" s="9">
        <v>0.21430365278530999</v>
      </c>
      <c r="AF478" s="9">
        <v>0.1643587177283754</v>
      </c>
      <c r="AG478" s="11">
        <v>0.13535399676023291</v>
      </c>
      <c r="AH478" s="11">
        <v>0.1848691552310148</v>
      </c>
      <c r="AI478" s="11">
        <v>0.18704571457788241</v>
      </c>
      <c r="AJ478" s="11">
        <v>0.1867947281103621</v>
      </c>
      <c r="AK478" s="9">
        <v>0.17485871882670739</v>
      </c>
      <c r="AL478" s="8">
        <v>0.21019900639885869</v>
      </c>
      <c r="AM478" s="9">
        <v>0.2104567513203196</v>
      </c>
      <c r="AN478" s="9">
        <v>0.16519474399856249</v>
      </c>
      <c r="AO478" s="10">
        <v>1.021940476337045E-2</v>
      </c>
    </row>
    <row r="479" spans="1:41" ht="19.95" customHeight="1" x14ac:dyDescent="0.3">
      <c r="A479" s="16" t="s">
        <v>152</v>
      </c>
      <c r="B479" s="7">
        <v>0.39644580937512908</v>
      </c>
      <c r="C479" s="9">
        <v>0.42474662979582728</v>
      </c>
      <c r="D479" s="10">
        <v>0.34516262098543637</v>
      </c>
      <c r="E479" s="8">
        <v>0.45691564724520201</v>
      </c>
      <c r="F479" s="9">
        <v>0.41041844178978681</v>
      </c>
      <c r="G479" s="10">
        <v>0.28241800622280322</v>
      </c>
      <c r="H479" s="11">
        <v>0.36322657071325898</v>
      </c>
      <c r="I479" s="11">
        <v>0.38542521012035008</v>
      </c>
      <c r="J479" s="11">
        <v>0.42504307912168682</v>
      </c>
      <c r="K479" s="10">
        <v>0.36872924463908618</v>
      </c>
      <c r="L479" s="8">
        <v>0.45468828194672162</v>
      </c>
      <c r="M479" s="13">
        <v>0.40780417524321</v>
      </c>
      <c r="N479" s="12">
        <v>0.36020389323449509</v>
      </c>
      <c r="O479" s="8">
        <v>0.42372485364427281</v>
      </c>
      <c r="P479" s="10">
        <v>0.3618481795979947</v>
      </c>
      <c r="Q479" s="13">
        <v>0.45520165094749682</v>
      </c>
      <c r="R479" s="12">
        <v>0.30410044420743032</v>
      </c>
      <c r="S479" s="9">
        <v>0.4142661158131995</v>
      </c>
      <c r="T479" s="9">
        <v>0.36576849654120142</v>
      </c>
      <c r="U479" s="9">
        <v>0.45576542531022413</v>
      </c>
      <c r="V479" s="9">
        <v>0.39213540404795638</v>
      </c>
      <c r="W479" s="11">
        <v>0.36107177111556898</v>
      </c>
      <c r="X479" s="11">
        <v>0.41797414486819978</v>
      </c>
      <c r="Y479" s="12">
        <v>0.35987971765939919</v>
      </c>
      <c r="Z479" s="11">
        <v>0.39777214375065501</v>
      </c>
      <c r="AA479" s="11">
        <v>0.34528019105537611</v>
      </c>
      <c r="AB479" s="11">
        <v>0.41500981420967581</v>
      </c>
      <c r="AC479" s="10">
        <v>0.34457404808921099</v>
      </c>
      <c r="AD479" s="9">
        <v>0.44665949316699588</v>
      </c>
      <c r="AE479" s="9">
        <v>0.38813665746207571</v>
      </c>
      <c r="AF479" s="9">
        <v>0.44429013414931973</v>
      </c>
      <c r="AG479" s="11">
        <v>0.35912143235697802</v>
      </c>
      <c r="AH479" s="11">
        <v>0.39783015307289132</v>
      </c>
      <c r="AI479" s="11">
        <v>0.41666847241477423</v>
      </c>
      <c r="AJ479" s="11">
        <v>0.41036383307485591</v>
      </c>
      <c r="AK479" s="9">
        <v>0.38880515433118751</v>
      </c>
      <c r="AL479" s="9">
        <v>0.42842775326566301</v>
      </c>
      <c r="AM479" s="9">
        <v>0.26208266479991049</v>
      </c>
      <c r="AN479" s="9">
        <v>0.4053702862604816</v>
      </c>
      <c r="AO479" s="9">
        <v>0.42782217639809439</v>
      </c>
    </row>
    <row r="480" spans="1:41" ht="19.95" customHeight="1" x14ac:dyDescent="0.3">
      <c r="A480" s="17" t="s">
        <v>153</v>
      </c>
      <c r="B480" s="7">
        <v>0.31082256708968481</v>
      </c>
      <c r="C480" s="10">
        <v>0.23553132764299869</v>
      </c>
      <c r="D480" s="9">
        <v>0.25314073527728193</v>
      </c>
      <c r="E480" s="9">
        <v>0.32365063427597951</v>
      </c>
      <c r="F480" s="9">
        <v>0.34814287525986998</v>
      </c>
      <c r="G480" s="9">
        <v>0.35807327010729678</v>
      </c>
      <c r="H480" s="11">
        <v>0.32204822187014193</v>
      </c>
      <c r="I480" s="11">
        <v>0.33611984942018741</v>
      </c>
      <c r="J480" s="11">
        <v>0.28443708908062132</v>
      </c>
      <c r="K480" s="8">
        <v>0.33786197504719279</v>
      </c>
      <c r="L480" s="10">
        <v>0.25155221520027649</v>
      </c>
      <c r="M480" s="11">
        <v>0.30223910579315738</v>
      </c>
      <c r="N480" s="11">
        <v>0.33821040510424583</v>
      </c>
      <c r="O480" s="10">
        <v>0.27665390926016759</v>
      </c>
      <c r="P480" s="8">
        <v>0.36444974155619869</v>
      </c>
      <c r="Q480" s="12">
        <v>0.25245018628518112</v>
      </c>
      <c r="R480" s="13">
        <v>0.39656367438575041</v>
      </c>
      <c r="S480" s="10">
        <v>0.26447412024404182</v>
      </c>
      <c r="T480" s="8">
        <v>0.3524915021936107</v>
      </c>
      <c r="U480" s="9">
        <v>0.2754275722524665</v>
      </c>
      <c r="V480" s="9">
        <v>0.35867595138805969</v>
      </c>
      <c r="W480" s="11">
        <v>0.29795654483514639</v>
      </c>
      <c r="X480" s="11">
        <v>0.30262308727315212</v>
      </c>
      <c r="Y480" s="11">
        <v>0.31911261961798781</v>
      </c>
      <c r="Z480" s="11">
        <v>0.30613481358054051</v>
      </c>
      <c r="AA480" s="11">
        <v>0.34241607965543458</v>
      </c>
      <c r="AB480" s="11">
        <v>0.28763797016415837</v>
      </c>
      <c r="AC480" s="8">
        <v>0.34957648830143279</v>
      </c>
      <c r="AD480" s="9">
        <v>0.26843705197373291</v>
      </c>
      <c r="AE480" s="9">
        <v>0.28128863566068157</v>
      </c>
      <c r="AF480" s="9">
        <v>0.30624457378589842</v>
      </c>
      <c r="AG480" s="11">
        <v>0.3671919912534119</v>
      </c>
      <c r="AH480" s="11">
        <v>0.29549874071899968</v>
      </c>
      <c r="AI480" s="11">
        <v>0.29348891316075448</v>
      </c>
      <c r="AJ480" s="11">
        <v>0.2899277474984554</v>
      </c>
      <c r="AK480" s="9">
        <v>0.30952003991242721</v>
      </c>
      <c r="AL480" s="9">
        <v>0.26774370123284491</v>
      </c>
      <c r="AM480" s="9">
        <v>0.41405270139604278</v>
      </c>
      <c r="AN480" s="9">
        <v>0.34324925216079383</v>
      </c>
      <c r="AO480" s="8">
        <v>0.41396932110378409</v>
      </c>
    </row>
    <row r="481" spans="1:41" ht="19.95" customHeight="1" x14ac:dyDescent="0.3">
      <c r="A481" s="16" t="s">
        <v>267</v>
      </c>
      <c r="B481" s="7">
        <v>0.11849685491137101</v>
      </c>
      <c r="C481" s="8">
        <v>0.1561748973313169</v>
      </c>
      <c r="D481" s="9">
        <v>0.1081051169525762</v>
      </c>
      <c r="E481" s="10">
        <v>6.2293267516966441E-2</v>
      </c>
      <c r="F481" s="10">
        <v>9.5428802082516209E-2</v>
      </c>
      <c r="G481" s="8">
        <v>0.20276904152334951</v>
      </c>
      <c r="H481" s="11">
        <v>0.13262824835974049</v>
      </c>
      <c r="I481" s="11">
        <v>0.13809531462738461</v>
      </c>
      <c r="J481" s="11">
        <v>9.4774389761395766E-2</v>
      </c>
      <c r="K481" s="9">
        <v>0.1247839074467761</v>
      </c>
      <c r="L481" s="9">
        <v>0.10512318987060321</v>
      </c>
      <c r="M481" s="12">
        <v>0.1067754753367835</v>
      </c>
      <c r="N481" s="13">
        <v>0.15589706375554269</v>
      </c>
      <c r="O481" s="9">
        <v>0.107327593999078</v>
      </c>
      <c r="P481" s="9">
        <v>0.1237380936374174</v>
      </c>
      <c r="Q481" s="12">
        <v>9.3777304556325047E-2</v>
      </c>
      <c r="R481" s="13">
        <v>0.15745569588593961</v>
      </c>
      <c r="S481" s="9">
        <v>0.1090633125634819</v>
      </c>
      <c r="T481" s="9">
        <v>0.1138482792719232</v>
      </c>
      <c r="U481" s="9">
        <v>0.12187733765181</v>
      </c>
      <c r="V481" s="9">
        <v>0.13575599048066539</v>
      </c>
      <c r="W481" s="13">
        <v>0.19239261483104381</v>
      </c>
      <c r="X481" s="11">
        <v>0.12569874478606269</v>
      </c>
      <c r="Y481" s="13">
        <v>0.1518751884240086</v>
      </c>
      <c r="Z481" s="11">
        <v>0.15397992979737171</v>
      </c>
      <c r="AA481" s="11">
        <v>0.15555161882948701</v>
      </c>
      <c r="AB481" s="11">
        <v>9.52467323190751E-2</v>
      </c>
      <c r="AC481" s="9">
        <v>0.13737198227146771</v>
      </c>
      <c r="AD481" s="9">
        <v>0.10503133340250891</v>
      </c>
      <c r="AE481" s="9">
        <v>0.11627105409193279</v>
      </c>
      <c r="AF481" s="9">
        <v>8.5106574336406476E-2</v>
      </c>
      <c r="AG481" s="11">
        <v>0.13833257962937709</v>
      </c>
      <c r="AH481" s="11">
        <v>0.1218019509770942</v>
      </c>
      <c r="AI481" s="11">
        <v>0.1027968998465888</v>
      </c>
      <c r="AJ481" s="11">
        <v>0.1129136913163266</v>
      </c>
      <c r="AK481" s="9">
        <v>0.12681608692967791</v>
      </c>
      <c r="AL481" s="9">
        <v>9.3629539102633483E-2</v>
      </c>
      <c r="AM481" s="9">
        <v>0.113407882483727</v>
      </c>
      <c r="AN481" s="9">
        <v>8.6185717580162149E-2</v>
      </c>
      <c r="AO481" s="9">
        <v>0.14798909773475111</v>
      </c>
    </row>
    <row r="482" spans="1:41" ht="19.95" customHeight="1" x14ac:dyDescent="0.3">
      <c r="A482" s="17" t="s">
        <v>154</v>
      </c>
      <c r="B482" s="7">
        <v>7.4670486810596154E-2</v>
      </c>
      <c r="C482" s="8">
        <v>0.1024694947123129</v>
      </c>
      <c r="D482" s="9">
        <v>5.8788742789045001E-2</v>
      </c>
      <c r="E482" s="9">
        <v>5.9016517286434221E-2</v>
      </c>
      <c r="F482" s="10">
        <v>5.2122925094724229E-2</v>
      </c>
      <c r="G482" s="8">
        <v>0.14957798039136161</v>
      </c>
      <c r="H482" s="11">
        <v>8.0755306570538615E-2</v>
      </c>
      <c r="I482" s="13">
        <v>9.7394739752029572E-2</v>
      </c>
      <c r="J482" s="12">
        <v>5.3383016900796318E-2</v>
      </c>
      <c r="K482" s="9">
        <v>7.9841941626799459E-2</v>
      </c>
      <c r="L482" s="9">
        <v>6.3468881926393328E-2</v>
      </c>
      <c r="M482" s="11">
        <v>6.7494368769951074E-2</v>
      </c>
      <c r="N482" s="11">
        <v>9.75678182810686E-2</v>
      </c>
      <c r="O482" s="9">
        <v>6.8939534426999849E-2</v>
      </c>
      <c r="P482" s="9">
        <v>7.3109277048946222E-2</v>
      </c>
      <c r="Q482" s="12">
        <v>5.5480637708248647E-2</v>
      </c>
      <c r="R482" s="13">
        <v>0.1055062374978317</v>
      </c>
      <c r="S482" s="9">
        <v>7.9667762072532025E-2</v>
      </c>
      <c r="T482" s="9">
        <v>6.4962542916031846E-2</v>
      </c>
      <c r="U482" s="9">
        <v>7.1582058163125947E-2</v>
      </c>
      <c r="V482" s="9">
        <v>6.7532428385748022E-2</v>
      </c>
      <c r="W482" s="13">
        <v>0.12993668090262139</v>
      </c>
      <c r="X482" s="11">
        <v>7.0711063016481085E-2</v>
      </c>
      <c r="Y482" s="13">
        <v>9.2313670895590616E-2</v>
      </c>
      <c r="Z482" s="11">
        <v>7.4514656329772583E-2</v>
      </c>
      <c r="AA482" s="11">
        <v>0.1135006553557171</v>
      </c>
      <c r="AB482" s="11">
        <v>5.7462564546669551E-2</v>
      </c>
      <c r="AC482" s="9">
        <v>8.2368164948708106E-2</v>
      </c>
      <c r="AD482" s="9">
        <v>6.6608064983176271E-2</v>
      </c>
      <c r="AE482" s="9">
        <v>7.7351691765575867E-2</v>
      </c>
      <c r="AF482" s="9">
        <v>4.7693648777652947E-2</v>
      </c>
      <c r="AG482" s="11">
        <v>6.7385577167927771E-2</v>
      </c>
      <c r="AH482" s="11">
        <v>8.4405259086629839E-2</v>
      </c>
      <c r="AI482" s="11">
        <v>7.4780626429311658E-2</v>
      </c>
      <c r="AJ482" s="11">
        <v>6.6004352312709666E-2</v>
      </c>
      <c r="AK482" s="9">
        <v>7.913328416623612E-2</v>
      </c>
      <c r="AL482" s="9">
        <v>4.6076462882717953E-2</v>
      </c>
      <c r="AM482" s="9">
        <v>0.113407882483727</v>
      </c>
      <c r="AN482" s="9">
        <v>4.6849130996096409E-2</v>
      </c>
      <c r="AO482" s="9">
        <v>0.12958089719696439</v>
      </c>
    </row>
    <row r="483" spans="1:41" ht="19.95" customHeight="1" x14ac:dyDescent="0.3">
      <c r="A483" s="16" t="s">
        <v>155</v>
      </c>
      <c r="B483" s="7">
        <v>4.3826368100774817E-2</v>
      </c>
      <c r="C483" s="8">
        <v>5.3705402619004049E-2</v>
      </c>
      <c r="D483" s="9">
        <v>4.9316374163531157E-2</v>
      </c>
      <c r="E483" s="10">
        <v>3.276750230532218E-3</v>
      </c>
      <c r="F483" s="9">
        <v>4.330587698779198E-2</v>
      </c>
      <c r="G483" s="9">
        <v>5.3191061131987877E-2</v>
      </c>
      <c r="H483" s="11">
        <v>5.1872941789201842E-2</v>
      </c>
      <c r="I483" s="11">
        <v>4.0700574875355063E-2</v>
      </c>
      <c r="J483" s="11">
        <v>4.1391372860599449E-2</v>
      </c>
      <c r="K483" s="9">
        <v>4.4941965819976663E-2</v>
      </c>
      <c r="L483" s="9">
        <v>4.1654307944209892E-2</v>
      </c>
      <c r="M483" s="12">
        <v>3.9281106566832438E-2</v>
      </c>
      <c r="N483" s="13">
        <v>5.8329245474474122E-2</v>
      </c>
      <c r="O483" s="9">
        <v>3.8388059572078137E-2</v>
      </c>
      <c r="P483" s="9">
        <v>5.0628816588471202E-2</v>
      </c>
      <c r="Q483" s="11">
        <v>3.8296666848076387E-2</v>
      </c>
      <c r="R483" s="11">
        <v>5.1949458388107828E-2</v>
      </c>
      <c r="S483" s="9">
        <v>2.939555049094986E-2</v>
      </c>
      <c r="T483" s="9">
        <v>4.8885736355891378E-2</v>
      </c>
      <c r="U483" s="9">
        <v>5.0295279488684057E-2</v>
      </c>
      <c r="V483" s="9">
        <v>6.8223562094917395E-2</v>
      </c>
      <c r="W483" s="11">
        <v>6.2455933928422309E-2</v>
      </c>
      <c r="X483" s="11">
        <v>5.4987681769581569E-2</v>
      </c>
      <c r="Y483" s="13">
        <v>5.956151752841797E-2</v>
      </c>
      <c r="Z483" s="11">
        <v>7.9465273467599101E-2</v>
      </c>
      <c r="AA483" s="11">
        <v>4.2050963473769937E-2</v>
      </c>
      <c r="AB483" s="11">
        <v>3.778416777240555E-2</v>
      </c>
      <c r="AC483" s="9">
        <v>5.5003817322759649E-2</v>
      </c>
      <c r="AD483" s="9">
        <v>3.8423268419332593E-2</v>
      </c>
      <c r="AE483" s="9">
        <v>3.8919362326356913E-2</v>
      </c>
      <c r="AF483" s="9">
        <v>3.7412925558753522E-2</v>
      </c>
      <c r="AG483" s="11">
        <v>7.094700246144936E-2</v>
      </c>
      <c r="AH483" s="11">
        <v>3.7396691890464358E-2</v>
      </c>
      <c r="AI483" s="11">
        <v>2.8016273417277159E-2</v>
      </c>
      <c r="AJ483" s="11">
        <v>4.6909339003616927E-2</v>
      </c>
      <c r="AK483" s="9">
        <v>4.7682802763441758E-2</v>
      </c>
      <c r="AL483" s="9">
        <v>4.7553076219915537E-2</v>
      </c>
      <c r="AM483" s="9">
        <v>0</v>
      </c>
      <c r="AN483" s="9">
        <v>3.933658658406574E-2</v>
      </c>
      <c r="AO483" s="9">
        <v>1.840820053778669E-2</v>
      </c>
    </row>
    <row r="484" spans="1:41" ht="19.95" customHeight="1" x14ac:dyDescent="0.3">
      <c r="A484" s="17" t="s">
        <v>20</v>
      </c>
      <c r="B484" s="7">
        <v>0</v>
      </c>
      <c r="C484" s="9">
        <v>0</v>
      </c>
      <c r="D484" s="9">
        <v>0</v>
      </c>
      <c r="E484" s="9">
        <v>0</v>
      </c>
      <c r="F484" s="9">
        <v>0</v>
      </c>
      <c r="G484" s="9">
        <v>0</v>
      </c>
      <c r="H484" s="11">
        <v>0</v>
      </c>
      <c r="I484" s="11">
        <v>0</v>
      </c>
      <c r="J484" s="11">
        <v>0</v>
      </c>
      <c r="K484" s="9">
        <v>0</v>
      </c>
      <c r="L484" s="9">
        <v>0</v>
      </c>
      <c r="M484" s="11">
        <v>0</v>
      </c>
      <c r="N484" s="11">
        <v>0</v>
      </c>
      <c r="O484" s="9">
        <v>0</v>
      </c>
      <c r="P484" s="9">
        <v>0</v>
      </c>
      <c r="Q484" s="11">
        <v>0</v>
      </c>
      <c r="R484" s="11">
        <v>0</v>
      </c>
      <c r="S484" s="9">
        <v>0</v>
      </c>
      <c r="T484" s="9">
        <v>0</v>
      </c>
      <c r="U484" s="9">
        <v>0</v>
      </c>
      <c r="V484" s="9">
        <v>0</v>
      </c>
      <c r="W484" s="11">
        <v>0</v>
      </c>
      <c r="X484" s="11">
        <v>0</v>
      </c>
      <c r="Y484" s="11">
        <v>0</v>
      </c>
      <c r="Z484" s="11">
        <v>0</v>
      </c>
      <c r="AA484" s="11">
        <v>0</v>
      </c>
      <c r="AB484" s="11">
        <v>0</v>
      </c>
      <c r="AC484" s="9">
        <v>0</v>
      </c>
      <c r="AD484" s="9">
        <v>0</v>
      </c>
      <c r="AE484" s="9">
        <v>0</v>
      </c>
      <c r="AF484" s="9">
        <v>0</v>
      </c>
      <c r="AG484" s="11">
        <v>0</v>
      </c>
      <c r="AH484" s="11">
        <v>0</v>
      </c>
      <c r="AI484" s="11">
        <v>0</v>
      </c>
      <c r="AJ484" s="11">
        <v>0</v>
      </c>
      <c r="AK484" s="9">
        <v>0</v>
      </c>
      <c r="AL484" s="9">
        <v>0</v>
      </c>
      <c r="AM484" s="9">
        <v>0</v>
      </c>
      <c r="AN484" s="9">
        <v>0</v>
      </c>
      <c r="AO484" s="9">
        <v>0</v>
      </c>
    </row>
    <row r="487" spans="1:41" x14ac:dyDescent="0.3">
      <c r="A487" s="1" t="s">
        <v>24</v>
      </c>
    </row>
    <row r="488" spans="1:41" ht="55.05" customHeight="1" x14ac:dyDescent="0.3">
      <c r="A488" s="19" t="s">
        <v>253</v>
      </c>
      <c r="B488" s="33"/>
      <c r="C488" s="33" t="s">
        <v>164</v>
      </c>
      <c r="D488" s="18"/>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c r="AH488" s="18"/>
      <c r="AI488" s="18"/>
      <c r="AJ488" s="18"/>
      <c r="AK488" s="18"/>
      <c r="AL488" s="18"/>
      <c r="AM488" s="18"/>
      <c r="AN488" s="18"/>
      <c r="AO488" s="18"/>
    </row>
    <row r="489" spans="1:41" ht="22.05" customHeight="1" x14ac:dyDescent="0.3">
      <c r="A489" s="2"/>
      <c r="B489" s="2"/>
      <c r="C489" s="51" t="s">
        <v>1</v>
      </c>
      <c r="D489" s="52"/>
      <c r="E489" s="52"/>
      <c r="F489" s="52"/>
      <c r="G489" s="53"/>
      <c r="H489" s="51" t="s">
        <v>2</v>
      </c>
      <c r="I489" s="52"/>
      <c r="J489" s="53"/>
      <c r="K489" s="51" t="s">
        <v>26</v>
      </c>
      <c r="L489" s="53"/>
      <c r="M489" s="51" t="s">
        <v>27</v>
      </c>
      <c r="N489" s="53"/>
      <c r="O489" s="51" t="s">
        <v>28</v>
      </c>
      <c r="P489" s="53"/>
      <c r="Q489" s="51" t="s">
        <v>29</v>
      </c>
      <c r="R489" s="53"/>
      <c r="S489" s="51" t="s">
        <v>30</v>
      </c>
      <c r="T489" s="52"/>
      <c r="U489" s="52"/>
      <c r="V489" s="53"/>
      <c r="W489" s="51" t="s">
        <v>31</v>
      </c>
      <c r="X489" s="52"/>
      <c r="Y489" s="52"/>
      <c r="Z489" s="52"/>
      <c r="AA489" s="52"/>
      <c r="AB489" s="53"/>
      <c r="AC489" s="51" t="s">
        <v>32</v>
      </c>
      <c r="AD489" s="52"/>
      <c r="AE489" s="52"/>
      <c r="AF489" s="53"/>
      <c r="AG489" s="51" t="s">
        <v>33</v>
      </c>
      <c r="AH489" s="52"/>
      <c r="AI489" s="52"/>
      <c r="AJ489" s="53"/>
      <c r="AK489" s="51" t="s">
        <v>34</v>
      </c>
      <c r="AL489" s="52"/>
      <c r="AM489" s="52"/>
      <c r="AN489" s="52"/>
      <c r="AO489" s="53"/>
    </row>
    <row r="490" spans="1:41" ht="58.05" customHeight="1" x14ac:dyDescent="0.3">
      <c r="A490" s="3" t="s">
        <v>35</v>
      </c>
      <c r="B490" s="3" t="s">
        <v>0</v>
      </c>
      <c r="C490" s="3" t="s">
        <v>3</v>
      </c>
      <c r="D490" s="3" t="s">
        <v>4</v>
      </c>
      <c r="E490" s="3" t="s">
        <v>5</v>
      </c>
      <c r="F490" s="3" t="s">
        <v>6</v>
      </c>
      <c r="G490" s="3" t="s">
        <v>7</v>
      </c>
      <c r="H490" s="3" t="s">
        <v>8</v>
      </c>
      <c r="I490" s="3" t="s">
        <v>9</v>
      </c>
      <c r="J490" s="3" t="s">
        <v>10</v>
      </c>
      <c r="K490" s="3" t="s">
        <v>36</v>
      </c>
      <c r="L490" s="3" t="s">
        <v>37</v>
      </c>
      <c r="M490" s="3" t="s">
        <v>38</v>
      </c>
      <c r="N490" s="3" t="s">
        <v>39</v>
      </c>
      <c r="O490" s="3" t="s">
        <v>40</v>
      </c>
      <c r="P490" s="3" t="s">
        <v>41</v>
      </c>
      <c r="Q490" s="3" t="s">
        <v>42</v>
      </c>
      <c r="R490" s="3" t="s">
        <v>43</v>
      </c>
      <c r="S490" s="3" t="s">
        <v>44</v>
      </c>
      <c r="T490" s="3" t="s">
        <v>45</v>
      </c>
      <c r="U490" s="3" t="s">
        <v>46</v>
      </c>
      <c r="V490" s="3" t="s">
        <v>47</v>
      </c>
      <c r="W490" s="3" t="s">
        <v>48</v>
      </c>
      <c r="X490" s="3" t="s">
        <v>49</v>
      </c>
      <c r="Y490" s="3" t="s">
        <v>50</v>
      </c>
      <c r="Z490" s="3" t="s">
        <v>51</v>
      </c>
      <c r="AA490" s="3" t="s">
        <v>52</v>
      </c>
      <c r="AB490" s="3" t="s">
        <v>53</v>
      </c>
      <c r="AC490" s="3" t="s">
        <v>54</v>
      </c>
      <c r="AD490" s="3" t="s">
        <v>55</v>
      </c>
      <c r="AE490" s="3" t="s">
        <v>56</v>
      </c>
      <c r="AF490" s="3" t="s">
        <v>57</v>
      </c>
      <c r="AG490" s="3" t="s">
        <v>58</v>
      </c>
      <c r="AH490" s="3" t="s">
        <v>59</v>
      </c>
      <c r="AI490" s="3" t="s">
        <v>60</v>
      </c>
      <c r="AJ490" s="3" t="s">
        <v>61</v>
      </c>
      <c r="AK490" s="3" t="s">
        <v>62</v>
      </c>
      <c r="AL490" s="3" t="s">
        <v>63</v>
      </c>
      <c r="AM490" s="3" t="s">
        <v>64</v>
      </c>
      <c r="AN490" s="3" t="s">
        <v>65</v>
      </c>
      <c r="AO490" s="3" t="s">
        <v>47</v>
      </c>
    </row>
    <row r="491" spans="1:41" ht="19.95" customHeight="1" x14ac:dyDescent="0.3">
      <c r="A491" s="14" t="s">
        <v>11</v>
      </c>
      <c r="B491" s="4">
        <v>1273.1892472505569</v>
      </c>
      <c r="C491" s="5">
        <v>281.38783437013632</v>
      </c>
      <c r="D491" s="5">
        <v>156.87679451704031</v>
      </c>
      <c r="E491" s="5">
        <v>242.28814059495929</v>
      </c>
      <c r="F491" s="5">
        <v>378.67462205886841</v>
      </c>
      <c r="G491" s="5">
        <v>114.2111023068428</v>
      </c>
      <c r="H491" s="6">
        <v>324.82507395744318</v>
      </c>
      <c r="I491" s="6">
        <v>409.20301383733749</v>
      </c>
      <c r="J491" s="6">
        <v>539.16115945577621</v>
      </c>
      <c r="K491" s="5">
        <v>879.36333149671555</v>
      </c>
      <c r="L491" s="5">
        <v>390.64156150817871</v>
      </c>
      <c r="M491" s="6">
        <v>952.30007743835449</v>
      </c>
      <c r="N491" s="6">
        <v>320.88916981220251</v>
      </c>
      <c r="O491" s="5">
        <v>728.15105319023132</v>
      </c>
      <c r="P491" s="5">
        <v>522.36707824468613</v>
      </c>
      <c r="Q491" s="6">
        <v>705.62111341953278</v>
      </c>
      <c r="R491" s="6">
        <v>450.65541845560068</v>
      </c>
      <c r="S491" s="5">
        <v>426.85257858037949</v>
      </c>
      <c r="T491" s="5">
        <v>569.70414876937866</v>
      </c>
      <c r="U491" s="5">
        <v>150.11412614583969</v>
      </c>
      <c r="V491" s="5">
        <v>54.718145608901978</v>
      </c>
      <c r="W491" s="6">
        <v>129.82944804430011</v>
      </c>
      <c r="X491" s="6">
        <v>531.60044091939926</v>
      </c>
      <c r="Y491" s="6">
        <v>380.52686953544622</v>
      </c>
      <c r="Z491" s="6">
        <v>206.95975202322009</v>
      </c>
      <c r="AA491" s="6">
        <v>98.745973408222198</v>
      </c>
      <c r="AB491" s="6">
        <v>485.48699074983602</v>
      </c>
      <c r="AC491" s="5">
        <v>356.23625761270517</v>
      </c>
      <c r="AD491" s="5">
        <v>306.94997888803482</v>
      </c>
      <c r="AE491" s="5">
        <v>265.90273243188858</v>
      </c>
      <c r="AF491" s="5">
        <v>223.8214519023895</v>
      </c>
      <c r="AG491" s="6">
        <v>302.080735206604</v>
      </c>
      <c r="AH491" s="6">
        <v>389.73951476812363</v>
      </c>
      <c r="AI491" s="6">
        <v>388.53036117553711</v>
      </c>
      <c r="AJ491" s="6">
        <v>192.83863610029221</v>
      </c>
      <c r="AK491" s="5">
        <v>796.14545285701752</v>
      </c>
      <c r="AL491" s="5">
        <v>309.1242533326149</v>
      </c>
      <c r="AM491" s="5">
        <v>47.752918004989617</v>
      </c>
      <c r="AN491" s="5">
        <v>39.816687405109413</v>
      </c>
      <c r="AO491" s="5">
        <v>80.3499356508255</v>
      </c>
    </row>
    <row r="492" spans="1:41" ht="19.95" customHeight="1" x14ac:dyDescent="0.3">
      <c r="A492" s="15" t="s">
        <v>12</v>
      </c>
      <c r="B492" s="4">
        <v>1298</v>
      </c>
      <c r="C492" s="5">
        <v>313</v>
      </c>
      <c r="D492" s="5">
        <v>160</v>
      </c>
      <c r="E492" s="5">
        <v>254</v>
      </c>
      <c r="F492" s="5">
        <v>363</v>
      </c>
      <c r="G492" s="5">
        <v>116</v>
      </c>
      <c r="H492" s="6">
        <v>239</v>
      </c>
      <c r="I492" s="6">
        <v>449</v>
      </c>
      <c r="J492" s="6">
        <v>610</v>
      </c>
      <c r="K492" s="5">
        <v>905</v>
      </c>
      <c r="L492" s="5">
        <v>390</v>
      </c>
      <c r="M492" s="6">
        <v>954</v>
      </c>
      <c r="N492" s="6">
        <v>344</v>
      </c>
      <c r="O492" s="5">
        <v>740</v>
      </c>
      <c r="P492" s="5">
        <v>537</v>
      </c>
      <c r="Q492" s="6">
        <v>763</v>
      </c>
      <c r="R492" s="6">
        <v>432</v>
      </c>
      <c r="S492" s="5">
        <v>443</v>
      </c>
      <c r="T492" s="5">
        <v>575</v>
      </c>
      <c r="U492" s="5">
        <v>158</v>
      </c>
      <c r="V492" s="5">
        <v>57</v>
      </c>
      <c r="W492" s="6">
        <v>132</v>
      </c>
      <c r="X492" s="6">
        <v>558</v>
      </c>
      <c r="Y492" s="6">
        <v>394</v>
      </c>
      <c r="Z492" s="6">
        <v>198</v>
      </c>
      <c r="AA492" s="6">
        <v>101</v>
      </c>
      <c r="AB492" s="6">
        <v>492</v>
      </c>
      <c r="AC492" s="5">
        <v>343</v>
      </c>
      <c r="AD492" s="5">
        <v>319</v>
      </c>
      <c r="AE492" s="5">
        <v>280</v>
      </c>
      <c r="AF492" s="5">
        <v>234</v>
      </c>
      <c r="AG492" s="6">
        <v>186</v>
      </c>
      <c r="AH492" s="6">
        <v>460</v>
      </c>
      <c r="AI492" s="6">
        <v>448</v>
      </c>
      <c r="AJ492" s="6">
        <v>204</v>
      </c>
      <c r="AK492" s="5">
        <v>807</v>
      </c>
      <c r="AL492" s="5">
        <v>348</v>
      </c>
      <c r="AM492" s="5">
        <v>33</v>
      </c>
      <c r="AN492" s="5">
        <v>37</v>
      </c>
      <c r="AO492" s="5">
        <v>73</v>
      </c>
    </row>
    <row r="493" spans="1:41" ht="19.95" customHeight="1" x14ac:dyDescent="0.3">
      <c r="A493" s="16" t="s">
        <v>48</v>
      </c>
      <c r="B493" s="7">
        <v>0.1019718382987178</v>
      </c>
      <c r="C493" s="9">
        <v>0.1150187184776626</v>
      </c>
      <c r="D493" s="9">
        <v>0.12845878771720301</v>
      </c>
      <c r="E493" s="9">
        <v>7.3688695334718002E-2</v>
      </c>
      <c r="F493" s="9">
        <v>0.1011906269603758</v>
      </c>
      <c r="G493" s="9">
        <v>6.8608103124557271E-2</v>
      </c>
      <c r="H493" s="11">
        <v>0.11928649290880181</v>
      </c>
      <c r="I493" s="11">
        <v>0.10935821162542329</v>
      </c>
      <c r="J493" s="11">
        <v>8.5934406745577618E-2</v>
      </c>
      <c r="K493" s="9">
        <v>0.10751690936056441</v>
      </c>
      <c r="L493" s="9">
        <v>9.0320702949640078E-2</v>
      </c>
      <c r="M493" s="11">
        <v>9.8004741306694496E-2</v>
      </c>
      <c r="N493" s="11">
        <v>0.1137449585162691</v>
      </c>
      <c r="O493" s="8">
        <v>0.14420710879417931</v>
      </c>
      <c r="P493" s="10">
        <v>4.419865830975335E-2</v>
      </c>
      <c r="Q493" s="11">
        <v>0.1019868167468674</v>
      </c>
      <c r="R493" s="11">
        <v>9.2473360294803297E-2</v>
      </c>
      <c r="S493" s="9">
        <v>0.10690271501658501</v>
      </c>
      <c r="T493" s="10">
        <v>9.0480606380115902E-2</v>
      </c>
      <c r="U493" s="8">
        <v>0.1537567385241865</v>
      </c>
      <c r="V493" s="9">
        <v>9.8108850240289591E-2</v>
      </c>
      <c r="W493" s="13">
        <v>1</v>
      </c>
      <c r="X493" s="11">
        <v>0.1143487580559522</v>
      </c>
      <c r="Y493" s="13">
        <v>0.13897337868974649</v>
      </c>
      <c r="Z493" s="13">
        <v>0.17043992499479141</v>
      </c>
      <c r="AA493" s="11">
        <v>0.1199624399973676</v>
      </c>
      <c r="AB493" s="12">
        <v>0</v>
      </c>
      <c r="AC493" s="9">
        <v>7.7395833217204363E-2</v>
      </c>
      <c r="AD493" s="9">
        <v>0.1067739273285289</v>
      </c>
      <c r="AE493" s="8">
        <v>0.13832726612142851</v>
      </c>
      <c r="AF493" s="9">
        <v>8.8533368293211137E-2</v>
      </c>
      <c r="AG493" s="11">
        <v>9.7894622900341122E-2</v>
      </c>
      <c r="AH493" s="11">
        <v>0.1119282375064157</v>
      </c>
      <c r="AI493" s="11">
        <v>9.1695532144668371E-2</v>
      </c>
      <c r="AJ493" s="11">
        <v>0.1089408928297597</v>
      </c>
      <c r="AK493" s="9">
        <v>0.1084794938371159</v>
      </c>
      <c r="AL493" s="9">
        <v>8.2169016475050718E-2</v>
      </c>
      <c r="AM493" s="9">
        <v>9.9317373179239304E-2</v>
      </c>
      <c r="AN493" s="9">
        <v>0.20212846104612331</v>
      </c>
      <c r="AO493" s="9">
        <v>6.5622657479021088E-2</v>
      </c>
    </row>
    <row r="494" spans="1:41" ht="19.95" customHeight="1" x14ac:dyDescent="0.3">
      <c r="A494" s="17" t="s">
        <v>165</v>
      </c>
      <c r="B494" s="7">
        <v>0.4175345040553764</v>
      </c>
      <c r="C494" s="8">
        <v>0.49867346278017061</v>
      </c>
      <c r="D494" s="9">
        <v>0.47717309463532892</v>
      </c>
      <c r="E494" s="8">
        <v>0.49569371144318941</v>
      </c>
      <c r="F494" s="10">
        <v>0.32587264803433641</v>
      </c>
      <c r="G494" s="10">
        <v>0.2716520942788499</v>
      </c>
      <c r="H494" s="11">
        <v>0.43059962194033419</v>
      </c>
      <c r="I494" s="13">
        <v>0.47644004624563308</v>
      </c>
      <c r="J494" s="12">
        <v>0.36495615566723583</v>
      </c>
      <c r="K494" s="8">
        <v>0.44862835427454201</v>
      </c>
      <c r="L494" s="10">
        <v>0.35094349964034482</v>
      </c>
      <c r="M494" s="11">
        <v>0.4331206210286786</v>
      </c>
      <c r="N494" s="11">
        <v>0.37127971643095919</v>
      </c>
      <c r="O494" s="8">
        <v>0.45064109129181212</v>
      </c>
      <c r="P494" s="10">
        <v>0.38212069631577272</v>
      </c>
      <c r="Q494" s="11">
        <v>0.44494041968152248</v>
      </c>
      <c r="R494" s="11">
        <v>0.37520246668414298</v>
      </c>
      <c r="S494" s="9">
        <v>0.42352677531592059</v>
      </c>
      <c r="T494" s="9">
        <v>0.43635459670079391</v>
      </c>
      <c r="U494" s="10">
        <v>0.35990055623327483</v>
      </c>
      <c r="V494" s="9">
        <v>0.45736914560429798</v>
      </c>
      <c r="W494" s="11">
        <v>0.46821311433433838</v>
      </c>
      <c r="X494" s="13">
        <v>1</v>
      </c>
      <c r="Y494" s="13">
        <v>0.70051164385100684</v>
      </c>
      <c r="Z494" s="13">
        <v>0.59497026259048091</v>
      </c>
      <c r="AA494" s="13">
        <v>0.61958673524367625</v>
      </c>
      <c r="AB494" s="12">
        <v>0</v>
      </c>
      <c r="AC494" s="10">
        <v>0.3554728726286705</v>
      </c>
      <c r="AD494" s="9">
        <v>0.38861111598172071</v>
      </c>
      <c r="AE494" s="9">
        <v>0.49585287461002198</v>
      </c>
      <c r="AF494" s="8">
        <v>0.48909313552379258</v>
      </c>
      <c r="AG494" s="12">
        <v>0.33226787514558309</v>
      </c>
      <c r="AH494" s="11">
        <v>0.41600835151702042</v>
      </c>
      <c r="AI494" s="13">
        <v>0.48009669585354592</v>
      </c>
      <c r="AJ494" s="11">
        <v>0.42813869087964168</v>
      </c>
      <c r="AK494" s="8">
        <v>0.44632920933641618</v>
      </c>
      <c r="AL494" s="10">
        <v>0.35487695277167919</v>
      </c>
      <c r="AM494" s="9">
        <v>0.36434825049276609</v>
      </c>
      <c r="AN494" s="9">
        <v>0.37658756171369773</v>
      </c>
      <c r="AO494" s="9">
        <v>0.42518062703195902</v>
      </c>
    </row>
    <row r="495" spans="1:41" ht="19.95" customHeight="1" x14ac:dyDescent="0.3">
      <c r="A495" s="16" t="s">
        <v>166</v>
      </c>
      <c r="B495" s="7">
        <v>0.14534249260221441</v>
      </c>
      <c r="C495" s="10">
        <v>9.1907802861481203E-2</v>
      </c>
      <c r="D495" s="9">
        <v>0.1632936803343443</v>
      </c>
      <c r="E495" s="9">
        <v>0.1521009893588646</v>
      </c>
      <c r="F495" s="9">
        <v>0.15602233068889579</v>
      </c>
      <c r="G495" s="8">
        <v>0.21883946828967821</v>
      </c>
      <c r="H495" s="13">
        <v>0.19724874057785971</v>
      </c>
      <c r="I495" s="11">
        <v>0.1465979009390484</v>
      </c>
      <c r="J495" s="12">
        <v>0.1131180502293463</v>
      </c>
      <c r="K495" s="9">
        <v>0.14580451470674119</v>
      </c>
      <c r="L495" s="9">
        <v>0.14548722038313189</v>
      </c>
      <c r="M495" s="12">
        <v>0.13292427051376471</v>
      </c>
      <c r="N495" s="13">
        <v>0.1821959453485264</v>
      </c>
      <c r="O495" s="8">
        <v>0.19549257656594979</v>
      </c>
      <c r="P495" s="10">
        <v>7.7240903482197212E-2</v>
      </c>
      <c r="Q495" s="13">
        <v>0.16962476968154799</v>
      </c>
      <c r="R495" s="12">
        <v>0.1086157095593825</v>
      </c>
      <c r="S495" s="9">
        <v>0.15382442460122639</v>
      </c>
      <c r="T495" s="10">
        <v>0.1237477988134642</v>
      </c>
      <c r="U495" s="8">
        <v>0.22407642746245279</v>
      </c>
      <c r="V495" s="9">
        <v>0.1641698993950608</v>
      </c>
      <c r="W495" s="13">
        <v>0.2367281335151078</v>
      </c>
      <c r="X495" s="13">
        <v>0.21428383072315871</v>
      </c>
      <c r="Y495" s="13">
        <v>0.21466391274036031</v>
      </c>
      <c r="Z495" s="13">
        <v>0.89412794971348475</v>
      </c>
      <c r="AA495" s="13">
        <v>0.33050948551533732</v>
      </c>
      <c r="AB495" s="12">
        <v>0</v>
      </c>
      <c r="AC495" s="10">
        <v>0.1211984753858477</v>
      </c>
      <c r="AD495" s="9">
        <v>0.14531724255125911</v>
      </c>
      <c r="AE495" s="9">
        <v>0.17175640012592319</v>
      </c>
      <c r="AF495" s="9">
        <v>0.18532922627416931</v>
      </c>
      <c r="AG495" s="11">
        <v>0.158109637403887</v>
      </c>
      <c r="AH495" s="11">
        <v>0.1248776147418854</v>
      </c>
      <c r="AI495" s="11">
        <v>0.14853917489322599</v>
      </c>
      <c r="AJ495" s="11">
        <v>0.16026302415123689</v>
      </c>
      <c r="AK495" s="8">
        <v>0.1676021644700455</v>
      </c>
      <c r="AL495" s="10">
        <v>9.8788587375952863E-2</v>
      </c>
      <c r="AM495" s="9">
        <v>0.1181651598576276</v>
      </c>
      <c r="AN495" s="9">
        <v>0.18405532771199201</v>
      </c>
      <c r="AO495" s="9">
        <v>0.10085440148044079</v>
      </c>
    </row>
    <row r="496" spans="1:41" ht="19.95" customHeight="1" x14ac:dyDescent="0.3">
      <c r="A496" s="17" t="s">
        <v>167</v>
      </c>
      <c r="B496" s="7">
        <v>4.273106086783398E-2</v>
      </c>
      <c r="C496" s="10">
        <v>1.9411952189771028E-2</v>
      </c>
      <c r="D496" s="8">
        <v>0.10561179633944071</v>
      </c>
      <c r="E496" s="9">
        <v>2.407757242642378E-2</v>
      </c>
      <c r="F496" s="9">
        <v>4.4709618447904463E-2</v>
      </c>
      <c r="G496" s="9">
        <v>6.2225422138907319E-2</v>
      </c>
      <c r="H496" s="13">
        <v>8.8110976150530901E-2</v>
      </c>
      <c r="I496" s="11">
        <v>4.2690640175069933E-2</v>
      </c>
      <c r="J496" s="12">
        <v>1.542198303395155E-2</v>
      </c>
      <c r="K496" s="9">
        <v>4.5439474615460898E-2</v>
      </c>
      <c r="L496" s="9">
        <v>3.6982545803490183E-2</v>
      </c>
      <c r="M496" s="11">
        <v>4.6220357633027037E-2</v>
      </c>
      <c r="N496" s="11">
        <v>3.2375904345588527E-2</v>
      </c>
      <c r="O496" s="9">
        <v>4.3172501027823579E-2</v>
      </c>
      <c r="P496" s="9">
        <v>4.2268371111682287E-2</v>
      </c>
      <c r="Q496" s="12">
        <v>3.5144224801610273E-2</v>
      </c>
      <c r="R496" s="13">
        <v>5.7088152717903337E-2</v>
      </c>
      <c r="S496" s="9">
        <v>2.5405550740385328E-2</v>
      </c>
      <c r="T496" s="9">
        <v>5.0364209034295913E-2</v>
      </c>
      <c r="U496" s="9">
        <v>4.5182432865034379E-2</v>
      </c>
      <c r="V496" s="8">
        <v>9.3171295345677627E-2</v>
      </c>
      <c r="W496" s="13">
        <v>0.1116057516276068</v>
      </c>
      <c r="X496" s="13">
        <v>6.3807289006563878E-2</v>
      </c>
      <c r="Y496" s="13">
        <v>0.14297210414327249</v>
      </c>
      <c r="Z496" s="13">
        <v>0.112663363150152</v>
      </c>
      <c r="AA496" s="13">
        <v>0.20487125980881579</v>
      </c>
      <c r="AB496" s="12">
        <v>0</v>
      </c>
      <c r="AC496" s="9">
        <v>2.9472541668496138E-2</v>
      </c>
      <c r="AD496" s="9">
        <v>5.4038772005997771E-2</v>
      </c>
      <c r="AE496" s="8">
        <v>6.6526313449625202E-2</v>
      </c>
      <c r="AF496" s="10">
        <v>2.006279195414332E-2</v>
      </c>
      <c r="AG496" s="11">
        <v>3.8087313987592207E-2</v>
      </c>
      <c r="AH496" s="11">
        <v>4.4202192039227962E-2</v>
      </c>
      <c r="AI496" s="11">
        <v>4.941172655828098E-2</v>
      </c>
      <c r="AJ496" s="11">
        <v>3.3572040836773641E-2</v>
      </c>
      <c r="AK496" s="8">
        <v>5.3053305701425968E-2</v>
      </c>
      <c r="AL496" s="10">
        <v>1.5221845208813759E-2</v>
      </c>
      <c r="AM496" s="9">
        <v>9.9317373179239304E-2</v>
      </c>
      <c r="AN496" s="9">
        <v>4.9415577011869223E-2</v>
      </c>
      <c r="AO496" s="9">
        <v>9.3451055808147325E-3</v>
      </c>
    </row>
    <row r="497" spans="1:41" ht="19.95" customHeight="1" x14ac:dyDescent="0.3">
      <c r="A497" s="16" t="s">
        <v>168</v>
      </c>
      <c r="B497" s="7">
        <v>0.28181366954946402</v>
      </c>
      <c r="C497" s="8">
        <v>0.40042145169632082</v>
      </c>
      <c r="D497" s="8">
        <v>0.34385890255507079</v>
      </c>
      <c r="E497" s="9">
        <v>0.32147675531803871</v>
      </c>
      <c r="F497" s="10">
        <v>0.15818093345035131</v>
      </c>
      <c r="G497" s="9">
        <v>0.24282076667551331</v>
      </c>
      <c r="H497" s="11">
        <v>0.296771990359323</v>
      </c>
      <c r="I497" s="13">
        <v>0.32739120259439808</v>
      </c>
      <c r="J497" s="12">
        <v>0.23821019193188189</v>
      </c>
      <c r="K497" s="8">
        <v>0.31629530789084181</v>
      </c>
      <c r="L497" s="10">
        <v>0.2064901589157721</v>
      </c>
      <c r="M497" s="11">
        <v>0.27280924198083889</v>
      </c>
      <c r="N497" s="11">
        <v>0.30853603314904599</v>
      </c>
      <c r="O497" s="9">
        <v>0.26618406573650588</v>
      </c>
      <c r="P497" s="9">
        <v>0.30981609724998299</v>
      </c>
      <c r="Q497" s="11">
        <v>0.29626370584330819</v>
      </c>
      <c r="R497" s="11">
        <v>0.26716092130802571</v>
      </c>
      <c r="S497" s="9">
        <v>0.29567495387284309</v>
      </c>
      <c r="T497" s="9">
        <v>0.28700323813763529</v>
      </c>
      <c r="U497" s="9">
        <v>0.23670869007652809</v>
      </c>
      <c r="V497" s="9">
        <v>0.31504124251800741</v>
      </c>
      <c r="W497" s="13">
        <v>0.35203767052703472</v>
      </c>
      <c r="X497" s="13">
        <v>0.48359629337423221</v>
      </c>
      <c r="Y497" s="13">
        <v>0.94290879967722419</v>
      </c>
      <c r="Z497" s="13">
        <v>0.42117117436448109</v>
      </c>
      <c r="AA497" s="13">
        <v>0.57784794826637043</v>
      </c>
      <c r="AB497" s="12">
        <v>0</v>
      </c>
      <c r="AC497" s="10">
        <v>0.22695717694797179</v>
      </c>
      <c r="AD497" s="10">
        <v>0.24222165638293069</v>
      </c>
      <c r="AE497" s="8">
        <v>0.35269525579521788</v>
      </c>
      <c r="AF497" s="8">
        <v>0.37557834971422138</v>
      </c>
      <c r="AG497" s="12">
        <v>0.19412341329183311</v>
      </c>
      <c r="AH497" s="11">
        <v>0.26155183304076562</v>
      </c>
      <c r="AI497" s="13">
        <v>0.33538722681967781</v>
      </c>
      <c r="AJ497" s="13">
        <v>0.3521907585434923</v>
      </c>
      <c r="AK497" s="8">
        <v>0.30655045191632829</v>
      </c>
      <c r="AL497" s="10">
        <v>0.21988942650226281</v>
      </c>
      <c r="AM497" s="9">
        <v>0.23604770237074191</v>
      </c>
      <c r="AN497" s="9">
        <v>0.26052635504571231</v>
      </c>
      <c r="AO497" s="9">
        <v>0.31269430935032438</v>
      </c>
    </row>
    <row r="498" spans="1:41" ht="19.95" customHeight="1" x14ac:dyDescent="0.3">
      <c r="A498" s="17" t="s">
        <v>52</v>
      </c>
      <c r="B498" s="7">
        <v>7.7557969973013383E-2</v>
      </c>
      <c r="C498" s="9">
        <v>6.4768295458989017E-2</v>
      </c>
      <c r="D498" s="8">
        <v>0.11814154519027879</v>
      </c>
      <c r="E498" s="9">
        <v>6.9211499498097559E-2</v>
      </c>
      <c r="F498" s="9">
        <v>8.0455327015287251E-2</v>
      </c>
      <c r="G498" s="9">
        <v>5.3186493441462479E-2</v>
      </c>
      <c r="H498" s="11">
        <v>0.1032848426863487</v>
      </c>
      <c r="I498" s="11">
        <v>8.2014262217004766E-2</v>
      </c>
      <c r="J498" s="11">
        <v>5.8676302831300181E-2</v>
      </c>
      <c r="K498" s="9">
        <v>8.2768460592155202E-2</v>
      </c>
      <c r="L498" s="9">
        <v>6.6460988070022403E-2</v>
      </c>
      <c r="M498" s="11">
        <v>8.1767657578965341E-2</v>
      </c>
      <c r="N498" s="11">
        <v>6.5064915640623458E-2</v>
      </c>
      <c r="O498" s="8">
        <v>9.1094512578329984E-2</v>
      </c>
      <c r="P498" s="10">
        <v>6.2054845116553251E-2</v>
      </c>
      <c r="Q498" s="13">
        <v>9.1945880608021502E-2</v>
      </c>
      <c r="R498" s="12">
        <v>5.2639411809936497E-2</v>
      </c>
      <c r="S498" s="9">
        <v>6.4007806673598483E-2</v>
      </c>
      <c r="T498" s="9">
        <v>8.3307007564836277E-2</v>
      </c>
      <c r="U498" s="9">
        <v>0.109544068928514</v>
      </c>
      <c r="V498" s="9">
        <v>9.7837676951893979E-2</v>
      </c>
      <c r="W498" s="11">
        <v>9.1241302250037432E-2</v>
      </c>
      <c r="X498" s="13">
        <v>0.11508962478783109</v>
      </c>
      <c r="Y498" s="13">
        <v>0.17353568891745499</v>
      </c>
      <c r="Z498" s="13">
        <v>0.1781587564778653</v>
      </c>
      <c r="AA498" s="13">
        <v>1</v>
      </c>
      <c r="AB498" s="12">
        <v>0</v>
      </c>
      <c r="AC498" s="10">
        <v>4.7642409907957713E-2</v>
      </c>
      <c r="AD498" s="9">
        <v>8.4009925664785004E-2</v>
      </c>
      <c r="AE498" s="8">
        <v>0.10883691204920699</v>
      </c>
      <c r="AF498" s="9">
        <v>7.939187957531188E-2</v>
      </c>
      <c r="AG498" s="11">
        <v>5.1746252569919188E-2</v>
      </c>
      <c r="AH498" s="11">
        <v>6.7335754152674829E-2</v>
      </c>
      <c r="AI498" s="13">
        <v>0.1062962280511151</v>
      </c>
      <c r="AJ498" s="11">
        <v>8.0749955902559081E-2</v>
      </c>
      <c r="AK498" s="9">
        <v>8.4097336792287647E-2</v>
      </c>
      <c r="AL498" s="9">
        <v>5.5812867154929863E-2</v>
      </c>
      <c r="AM498" s="9">
        <v>9.8551799237561508E-2</v>
      </c>
      <c r="AN498" s="9">
        <v>8.4335230129783445E-2</v>
      </c>
      <c r="AO498" s="9">
        <v>8.0585811326901291E-2</v>
      </c>
    </row>
    <row r="499" spans="1:41" ht="19.95" customHeight="1" x14ac:dyDescent="0.3">
      <c r="A499" s="16" t="s">
        <v>169</v>
      </c>
      <c r="B499" s="7">
        <v>2.8488280894509669E-2</v>
      </c>
      <c r="C499" s="9">
        <v>3.2444401437525631E-2</v>
      </c>
      <c r="D499" s="9">
        <v>4.989443312728617E-2</v>
      </c>
      <c r="E499" s="9">
        <v>1.6586210115098809E-2</v>
      </c>
      <c r="F499" s="9">
        <v>2.6547447171732411E-2</v>
      </c>
      <c r="G499" s="9">
        <v>2.7390435624350229E-2</v>
      </c>
      <c r="H499" s="11">
        <v>4.3702927025749717E-2</v>
      </c>
      <c r="I499" s="11">
        <v>2.9856989011558709E-2</v>
      </c>
      <c r="J499" s="11">
        <v>1.8283209655827859E-2</v>
      </c>
      <c r="K499" s="9">
        <v>2.9158752475512029E-2</v>
      </c>
      <c r="L499" s="9">
        <v>2.7211224395452021E-2</v>
      </c>
      <c r="M499" s="11">
        <v>2.558458642302806E-2</v>
      </c>
      <c r="N499" s="11">
        <v>3.7105550438594162E-2</v>
      </c>
      <c r="O499" s="9">
        <v>3.124006991451414E-2</v>
      </c>
      <c r="P499" s="9">
        <v>2.5888850313837371E-2</v>
      </c>
      <c r="Q499" s="11">
        <v>2.623583079301605E-2</v>
      </c>
      <c r="R499" s="11">
        <v>2.9383934789606179E-2</v>
      </c>
      <c r="S499" s="9">
        <v>4.1889171880704901E-2</v>
      </c>
      <c r="T499" s="9">
        <v>2.4757908558071969E-2</v>
      </c>
      <c r="U499" s="9">
        <v>8.5422547588786812E-3</v>
      </c>
      <c r="V499" s="9">
        <v>5.4889936663866483E-2</v>
      </c>
      <c r="W499" s="11">
        <v>5.7810603430233289E-2</v>
      </c>
      <c r="X499" s="13">
        <v>3.6661925936241839E-2</v>
      </c>
      <c r="Y499" s="13">
        <v>6.3663369849151982E-2</v>
      </c>
      <c r="Z499" s="13">
        <v>0.17525616721590259</v>
      </c>
      <c r="AA499" s="13">
        <v>0.1188610225728071</v>
      </c>
      <c r="AB499" s="12">
        <v>0</v>
      </c>
      <c r="AC499" s="9">
        <v>3.5357541535932797E-2</v>
      </c>
      <c r="AD499" s="9">
        <v>1.966813523025918E-2</v>
      </c>
      <c r="AE499" s="9">
        <v>3.5674835061257258E-2</v>
      </c>
      <c r="AF499" s="9">
        <v>2.9186005264043979E-2</v>
      </c>
      <c r="AG499" s="11">
        <v>2.640297966429906E-2</v>
      </c>
      <c r="AH499" s="11">
        <v>2.89257662227956E-2</v>
      </c>
      <c r="AI499" s="11">
        <v>3.7297051197965322E-2</v>
      </c>
      <c r="AJ499" s="11">
        <v>1.312283982808345E-2</v>
      </c>
      <c r="AK499" s="9">
        <v>2.5376748819455761E-2</v>
      </c>
      <c r="AL499" s="9">
        <v>1.961740071642968E-2</v>
      </c>
      <c r="AM499" s="9">
        <v>7.5871302375644781E-2</v>
      </c>
      <c r="AN499" s="9">
        <v>8.1224090845574873E-2</v>
      </c>
      <c r="AO499" s="9">
        <v>3.9154045813788257E-2</v>
      </c>
    </row>
    <row r="500" spans="1:41" ht="19.95" customHeight="1" x14ac:dyDescent="0.3">
      <c r="A500" s="17" t="s">
        <v>53</v>
      </c>
      <c r="B500" s="7">
        <v>0.38131565421106223</v>
      </c>
      <c r="C500" s="10">
        <v>0.30669315934138103</v>
      </c>
      <c r="D500" s="10">
        <v>0.31796493759368949</v>
      </c>
      <c r="E500" s="9">
        <v>0.35171720699168252</v>
      </c>
      <c r="F500" s="8">
        <v>0.45511536510933492</v>
      </c>
      <c r="G500" s="8">
        <v>0.49192739856095169</v>
      </c>
      <c r="H500" s="12">
        <v>0.30285283969623511</v>
      </c>
      <c r="I500" s="12">
        <v>0.32951823388288071</v>
      </c>
      <c r="J500" s="13">
        <v>0.46789894979210861</v>
      </c>
      <c r="K500" s="10">
        <v>0.3567317767164444</v>
      </c>
      <c r="L500" s="8">
        <v>0.43161253049754728</v>
      </c>
      <c r="M500" s="11">
        <v>0.37748341596250151</v>
      </c>
      <c r="N500" s="11">
        <v>0.39268855527532198</v>
      </c>
      <c r="O500" s="10">
        <v>0.33250869803760902</v>
      </c>
      <c r="P500" s="8">
        <v>0.44387670913522248</v>
      </c>
      <c r="Q500" s="11">
        <v>0.37820574101426507</v>
      </c>
      <c r="R500" s="11">
        <v>0.38254947580982529</v>
      </c>
      <c r="S500" s="9">
        <v>0.36800495458462729</v>
      </c>
      <c r="T500" s="9">
        <v>0.38471649973323641</v>
      </c>
      <c r="U500" s="9">
        <v>0.36479252132906648</v>
      </c>
      <c r="V500" s="9">
        <v>0.40909189738588908</v>
      </c>
      <c r="W500" s="12">
        <v>0</v>
      </c>
      <c r="X500" s="12">
        <v>0</v>
      </c>
      <c r="Y500" s="12">
        <v>0</v>
      </c>
      <c r="Z500" s="12">
        <v>0</v>
      </c>
      <c r="AA500" s="12">
        <v>0</v>
      </c>
      <c r="AB500" s="13">
        <v>1</v>
      </c>
      <c r="AC500" s="8">
        <v>0.45253281936550138</v>
      </c>
      <c r="AD500" s="9">
        <v>0.41432658237487319</v>
      </c>
      <c r="AE500" s="10">
        <v>0.2924599955236632</v>
      </c>
      <c r="AF500" s="10">
        <v>0.31762606772751689</v>
      </c>
      <c r="AG500" s="13">
        <v>0.44461713262710573</v>
      </c>
      <c r="AH500" s="11">
        <v>0.40025444195309501</v>
      </c>
      <c r="AI500" s="12">
        <v>0.33231868658542968</v>
      </c>
      <c r="AJ500" s="11">
        <v>0.34259653802480489</v>
      </c>
      <c r="AK500" s="10">
        <v>0.35767409909625297</v>
      </c>
      <c r="AL500" s="8">
        <v>0.480071317480181</v>
      </c>
      <c r="AM500" s="9">
        <v>0.24544013137334111</v>
      </c>
      <c r="AN500" s="9">
        <v>0.33416071672779091</v>
      </c>
      <c r="AO500" s="9">
        <v>0.33975186285360692</v>
      </c>
    </row>
    <row r="501" spans="1:41" ht="19.95" customHeight="1" x14ac:dyDescent="0.3">
      <c r="A501" s="16" t="s">
        <v>20</v>
      </c>
      <c r="B501" s="7">
        <v>1.9968954846774009E-2</v>
      </c>
      <c r="C501" s="9">
        <v>6.0268866143380773E-3</v>
      </c>
      <c r="D501" s="9">
        <v>1.14268557376232E-2</v>
      </c>
      <c r="E501" s="9">
        <v>8.7270302753861828E-3</v>
      </c>
      <c r="F501" s="9">
        <v>1.6506389187975149E-2</v>
      </c>
      <c r="G501" s="9">
        <v>4.49897382547539E-2</v>
      </c>
      <c r="H501" s="11">
        <v>3.6461894575865121E-2</v>
      </c>
      <c r="I501" s="11">
        <v>1.9718127017696041E-2</v>
      </c>
      <c r="J501" s="11">
        <v>1.022292479340609E-2</v>
      </c>
      <c r="K501" s="9">
        <v>1.475959623375811E-2</v>
      </c>
      <c r="L501" s="9">
        <v>3.1858389122838122E-2</v>
      </c>
      <c r="M501" s="13">
        <v>2.4477371370280349E-2</v>
      </c>
      <c r="N501" s="12">
        <v>6.5893652302964918E-3</v>
      </c>
      <c r="O501" s="9">
        <v>1.4875889213203861E-2</v>
      </c>
      <c r="P501" s="9">
        <v>2.314255034597261E-2</v>
      </c>
      <c r="Q501" s="12">
        <v>6.9625313033936124E-3</v>
      </c>
      <c r="R501" s="13">
        <v>2.9057585791488622E-2</v>
      </c>
      <c r="S501" s="8">
        <v>2.3361469657065669E-2</v>
      </c>
      <c r="T501" s="9">
        <v>1.374150920389243E-2</v>
      </c>
      <c r="U501" s="9">
        <v>0</v>
      </c>
      <c r="V501" s="9">
        <v>0</v>
      </c>
      <c r="W501" s="11">
        <v>0</v>
      </c>
      <c r="X501" s="12">
        <v>0</v>
      </c>
      <c r="Y501" s="12">
        <v>0</v>
      </c>
      <c r="Z501" s="11">
        <v>0</v>
      </c>
      <c r="AA501" s="11">
        <v>0</v>
      </c>
      <c r="AB501" s="12">
        <v>0</v>
      </c>
      <c r="AC501" s="9">
        <v>2.597232386154329E-2</v>
      </c>
      <c r="AD501" s="9">
        <v>1.2452820728568331E-2</v>
      </c>
      <c r="AE501" s="9">
        <v>1.393907363287958E-2</v>
      </c>
      <c r="AF501" s="9">
        <v>4.1412855862040868E-3</v>
      </c>
      <c r="AG501" s="13">
        <v>4.4440203394167502E-2</v>
      </c>
      <c r="AH501" s="11">
        <v>9.5901929758108843E-3</v>
      </c>
      <c r="AI501" s="11">
        <v>1.426538469177833E-2</v>
      </c>
      <c r="AJ501" s="11">
        <v>1.4102552824316999E-2</v>
      </c>
      <c r="AK501" s="9">
        <v>1.4573759300521681E-2</v>
      </c>
      <c r="AL501" s="9">
        <v>1.208882546583296E-2</v>
      </c>
      <c r="AM501" s="8">
        <v>0.14156658795007279</v>
      </c>
      <c r="AN501" s="9">
        <v>2.0614517380057922E-2</v>
      </c>
      <c r="AO501" s="9">
        <v>3.115693577567899E-2</v>
      </c>
    </row>
    <row r="504" spans="1:41" x14ac:dyDescent="0.3">
      <c r="A504" s="1" t="s">
        <v>24</v>
      </c>
    </row>
    <row r="505" spans="1:41" ht="40.049999999999997" customHeight="1" x14ac:dyDescent="0.3">
      <c r="A505" s="19" t="s">
        <v>170</v>
      </c>
      <c r="B505" s="33"/>
      <c r="C505" s="33" t="s">
        <v>170</v>
      </c>
      <c r="D505" s="18"/>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c r="AH505" s="18"/>
      <c r="AI505" s="18"/>
      <c r="AJ505" s="18"/>
      <c r="AK505" s="18"/>
      <c r="AL505" s="18"/>
      <c r="AM505" s="18"/>
      <c r="AN505" s="18"/>
      <c r="AO505" s="18"/>
    </row>
    <row r="506" spans="1:41" ht="22.05" customHeight="1" x14ac:dyDescent="0.3">
      <c r="A506" s="2"/>
      <c r="B506" s="2"/>
      <c r="C506" s="51" t="s">
        <v>1</v>
      </c>
      <c r="D506" s="52"/>
      <c r="E506" s="52"/>
      <c r="F506" s="52"/>
      <c r="G506" s="53"/>
      <c r="H506" s="51" t="s">
        <v>2</v>
      </c>
      <c r="I506" s="52"/>
      <c r="J506" s="53"/>
      <c r="K506" s="51" t="s">
        <v>26</v>
      </c>
      <c r="L506" s="53"/>
      <c r="M506" s="51" t="s">
        <v>27</v>
      </c>
      <c r="N506" s="53"/>
      <c r="O506" s="51" t="s">
        <v>28</v>
      </c>
      <c r="P506" s="53"/>
      <c r="Q506" s="51" t="s">
        <v>29</v>
      </c>
      <c r="R506" s="53"/>
      <c r="S506" s="51" t="s">
        <v>30</v>
      </c>
      <c r="T506" s="52"/>
      <c r="U506" s="52"/>
      <c r="V506" s="53"/>
      <c r="W506" s="51" t="s">
        <v>31</v>
      </c>
      <c r="X506" s="52"/>
      <c r="Y506" s="52"/>
      <c r="Z506" s="52"/>
      <c r="AA506" s="52"/>
      <c r="AB506" s="53"/>
      <c r="AC506" s="51" t="s">
        <v>32</v>
      </c>
      <c r="AD506" s="52"/>
      <c r="AE506" s="52"/>
      <c r="AF506" s="53"/>
      <c r="AG506" s="51" t="s">
        <v>33</v>
      </c>
      <c r="AH506" s="52"/>
      <c r="AI506" s="52"/>
      <c r="AJ506" s="53"/>
      <c r="AK506" s="51" t="s">
        <v>34</v>
      </c>
      <c r="AL506" s="52"/>
      <c r="AM506" s="52"/>
      <c r="AN506" s="52"/>
      <c r="AO506" s="53"/>
    </row>
    <row r="507" spans="1:41" ht="58.05" customHeight="1" x14ac:dyDescent="0.3">
      <c r="A507" s="3" t="s">
        <v>35</v>
      </c>
      <c r="B507" s="3" t="s">
        <v>0</v>
      </c>
      <c r="C507" s="3" t="s">
        <v>3</v>
      </c>
      <c r="D507" s="3" t="s">
        <v>4</v>
      </c>
      <c r="E507" s="3" t="s">
        <v>5</v>
      </c>
      <c r="F507" s="3" t="s">
        <v>6</v>
      </c>
      <c r="G507" s="3" t="s">
        <v>7</v>
      </c>
      <c r="H507" s="3" t="s">
        <v>8</v>
      </c>
      <c r="I507" s="3" t="s">
        <v>9</v>
      </c>
      <c r="J507" s="3" t="s">
        <v>10</v>
      </c>
      <c r="K507" s="3" t="s">
        <v>36</v>
      </c>
      <c r="L507" s="3" t="s">
        <v>37</v>
      </c>
      <c r="M507" s="3" t="s">
        <v>38</v>
      </c>
      <c r="N507" s="3" t="s">
        <v>39</v>
      </c>
      <c r="O507" s="3" t="s">
        <v>40</v>
      </c>
      <c r="P507" s="3" t="s">
        <v>41</v>
      </c>
      <c r="Q507" s="3" t="s">
        <v>42</v>
      </c>
      <c r="R507" s="3" t="s">
        <v>43</v>
      </c>
      <c r="S507" s="3" t="s">
        <v>44</v>
      </c>
      <c r="T507" s="3" t="s">
        <v>45</v>
      </c>
      <c r="U507" s="3" t="s">
        <v>46</v>
      </c>
      <c r="V507" s="3" t="s">
        <v>47</v>
      </c>
      <c r="W507" s="3" t="s">
        <v>48</v>
      </c>
      <c r="X507" s="3" t="s">
        <v>49</v>
      </c>
      <c r="Y507" s="3" t="s">
        <v>50</v>
      </c>
      <c r="Z507" s="3" t="s">
        <v>51</v>
      </c>
      <c r="AA507" s="3" t="s">
        <v>52</v>
      </c>
      <c r="AB507" s="3" t="s">
        <v>53</v>
      </c>
      <c r="AC507" s="3" t="s">
        <v>54</v>
      </c>
      <c r="AD507" s="3" t="s">
        <v>55</v>
      </c>
      <c r="AE507" s="3" t="s">
        <v>56</v>
      </c>
      <c r="AF507" s="3" t="s">
        <v>57</v>
      </c>
      <c r="AG507" s="3" t="s">
        <v>58</v>
      </c>
      <c r="AH507" s="3" t="s">
        <v>59</v>
      </c>
      <c r="AI507" s="3" t="s">
        <v>60</v>
      </c>
      <c r="AJ507" s="3" t="s">
        <v>61</v>
      </c>
      <c r="AK507" s="3" t="s">
        <v>62</v>
      </c>
      <c r="AL507" s="3" t="s">
        <v>63</v>
      </c>
      <c r="AM507" s="3" t="s">
        <v>64</v>
      </c>
      <c r="AN507" s="3" t="s">
        <v>65</v>
      </c>
      <c r="AO507" s="3" t="s">
        <v>47</v>
      </c>
    </row>
    <row r="508" spans="1:41" ht="19.95" customHeight="1" x14ac:dyDescent="0.3">
      <c r="A508" s="15" t="s">
        <v>11</v>
      </c>
      <c r="B508" s="4">
        <v>1273.1892472505569</v>
      </c>
      <c r="C508" s="5">
        <v>281.38783437013632</v>
      </c>
      <c r="D508" s="5">
        <v>156.87679451704031</v>
      </c>
      <c r="E508" s="5">
        <v>242.28814059495929</v>
      </c>
      <c r="F508" s="5">
        <v>378.67462205886841</v>
      </c>
      <c r="G508" s="5">
        <v>114.2111023068428</v>
      </c>
      <c r="H508" s="6">
        <v>324.82507395744318</v>
      </c>
      <c r="I508" s="6">
        <v>409.20301383733749</v>
      </c>
      <c r="J508" s="6">
        <v>539.16115945577621</v>
      </c>
      <c r="K508" s="5">
        <v>879.36333149671555</v>
      </c>
      <c r="L508" s="5">
        <v>390.64156150817871</v>
      </c>
      <c r="M508" s="6">
        <v>952.30007743835449</v>
      </c>
      <c r="N508" s="6">
        <v>320.88916981220251</v>
      </c>
      <c r="O508" s="5">
        <v>728.15105319023132</v>
      </c>
      <c r="P508" s="5">
        <v>522.36707824468613</v>
      </c>
      <c r="Q508" s="6">
        <v>705.62111341953278</v>
      </c>
      <c r="R508" s="6">
        <v>450.65541845560068</v>
      </c>
      <c r="S508" s="5">
        <v>426.85257858037949</v>
      </c>
      <c r="T508" s="5">
        <v>569.70414876937866</v>
      </c>
      <c r="U508" s="5">
        <v>150.11412614583969</v>
      </c>
      <c r="V508" s="5">
        <v>54.718145608901978</v>
      </c>
      <c r="W508" s="6">
        <v>129.82944804430011</v>
      </c>
      <c r="X508" s="6">
        <v>531.60044091939926</v>
      </c>
      <c r="Y508" s="6">
        <v>380.52686953544622</v>
      </c>
      <c r="Z508" s="6">
        <v>206.95975202322009</v>
      </c>
      <c r="AA508" s="6">
        <v>98.745973408222198</v>
      </c>
      <c r="AB508" s="6">
        <v>485.48699074983602</v>
      </c>
      <c r="AC508" s="5">
        <v>356.23625761270517</v>
      </c>
      <c r="AD508" s="5">
        <v>306.94997888803482</v>
      </c>
      <c r="AE508" s="5">
        <v>265.90273243188858</v>
      </c>
      <c r="AF508" s="5">
        <v>223.8214519023895</v>
      </c>
      <c r="AG508" s="6">
        <v>302.080735206604</v>
      </c>
      <c r="AH508" s="6">
        <v>389.73951476812363</v>
      </c>
      <c r="AI508" s="6">
        <v>388.53036117553711</v>
      </c>
      <c r="AJ508" s="6">
        <v>192.83863610029221</v>
      </c>
      <c r="AK508" s="5">
        <v>796.14545285701752</v>
      </c>
      <c r="AL508" s="5">
        <v>309.1242533326149</v>
      </c>
      <c r="AM508" s="5">
        <v>47.752918004989617</v>
      </c>
      <c r="AN508" s="5">
        <v>39.816687405109413</v>
      </c>
      <c r="AO508" s="5">
        <v>80.3499356508255</v>
      </c>
    </row>
    <row r="509" spans="1:41" ht="19.95" customHeight="1" x14ac:dyDescent="0.3">
      <c r="A509" s="14" t="s">
        <v>12</v>
      </c>
      <c r="B509" s="4">
        <v>1298</v>
      </c>
      <c r="C509" s="5">
        <v>313</v>
      </c>
      <c r="D509" s="5">
        <v>160</v>
      </c>
      <c r="E509" s="5">
        <v>254</v>
      </c>
      <c r="F509" s="5">
        <v>363</v>
      </c>
      <c r="G509" s="5">
        <v>116</v>
      </c>
      <c r="H509" s="6">
        <v>239</v>
      </c>
      <c r="I509" s="6">
        <v>449</v>
      </c>
      <c r="J509" s="6">
        <v>610</v>
      </c>
      <c r="K509" s="5">
        <v>905</v>
      </c>
      <c r="L509" s="5">
        <v>390</v>
      </c>
      <c r="M509" s="6">
        <v>954</v>
      </c>
      <c r="N509" s="6">
        <v>344</v>
      </c>
      <c r="O509" s="5">
        <v>740</v>
      </c>
      <c r="P509" s="5">
        <v>537</v>
      </c>
      <c r="Q509" s="6">
        <v>763</v>
      </c>
      <c r="R509" s="6">
        <v>432</v>
      </c>
      <c r="S509" s="5">
        <v>443</v>
      </c>
      <c r="T509" s="5">
        <v>575</v>
      </c>
      <c r="U509" s="5">
        <v>158</v>
      </c>
      <c r="V509" s="5">
        <v>57</v>
      </c>
      <c r="W509" s="6">
        <v>132</v>
      </c>
      <c r="X509" s="6">
        <v>558</v>
      </c>
      <c r="Y509" s="6">
        <v>394</v>
      </c>
      <c r="Z509" s="6">
        <v>198</v>
      </c>
      <c r="AA509" s="6">
        <v>101</v>
      </c>
      <c r="AB509" s="6">
        <v>492</v>
      </c>
      <c r="AC509" s="5">
        <v>343</v>
      </c>
      <c r="AD509" s="5">
        <v>319</v>
      </c>
      <c r="AE509" s="5">
        <v>280</v>
      </c>
      <c r="AF509" s="5">
        <v>234</v>
      </c>
      <c r="AG509" s="6">
        <v>186</v>
      </c>
      <c r="AH509" s="6">
        <v>460</v>
      </c>
      <c r="AI509" s="6">
        <v>448</v>
      </c>
      <c r="AJ509" s="6">
        <v>204</v>
      </c>
      <c r="AK509" s="5">
        <v>807</v>
      </c>
      <c r="AL509" s="5">
        <v>348</v>
      </c>
      <c r="AM509" s="5">
        <v>33</v>
      </c>
      <c r="AN509" s="5">
        <v>37</v>
      </c>
      <c r="AO509" s="5">
        <v>73</v>
      </c>
    </row>
    <row r="510" spans="1:41" ht="19.95" customHeight="1" x14ac:dyDescent="0.3">
      <c r="A510" s="17" t="s">
        <v>171</v>
      </c>
      <c r="B510" s="7">
        <v>0.27899825169514508</v>
      </c>
      <c r="C510" s="9">
        <v>0.32526719053120973</v>
      </c>
      <c r="D510" s="9">
        <v>0.25921825876877441</v>
      </c>
      <c r="E510" s="9">
        <v>0.29151397869575391</v>
      </c>
      <c r="F510" s="9">
        <v>0.27727763537456951</v>
      </c>
      <c r="G510" s="9">
        <v>0.25568541031193809</v>
      </c>
      <c r="H510" s="12">
        <v>9.0748325429424348E-2</v>
      </c>
      <c r="I510" s="12">
        <v>0.1948769258442071</v>
      </c>
      <c r="J510" s="13">
        <v>0.45625693328194727</v>
      </c>
      <c r="K510" s="8">
        <v>0.29666970479681609</v>
      </c>
      <c r="L510" s="10">
        <v>0.24149277340453379</v>
      </c>
      <c r="M510" s="11">
        <v>0.26689340128989841</v>
      </c>
      <c r="N510" s="11">
        <v>0.31492171394549939</v>
      </c>
      <c r="O510" s="8">
        <v>0.35283090088915692</v>
      </c>
      <c r="P510" s="10">
        <v>0.1738026702074702</v>
      </c>
      <c r="Q510" s="13">
        <v>0.50341120369617642</v>
      </c>
      <c r="R510" s="12">
        <v>0</v>
      </c>
      <c r="S510" s="8">
        <v>0.34951156828688051</v>
      </c>
      <c r="T510" s="10">
        <v>0.21210827923348829</v>
      </c>
      <c r="U510" s="8">
        <v>0.4553925253070738</v>
      </c>
      <c r="V510" s="9">
        <v>0.21302275170272561</v>
      </c>
      <c r="W510" s="11">
        <v>0.27295199508408291</v>
      </c>
      <c r="X510" s="11">
        <v>0.27283545728988579</v>
      </c>
      <c r="Y510" s="12">
        <v>0.24543095726944719</v>
      </c>
      <c r="Z510" s="11">
        <v>0.27935793352739152</v>
      </c>
      <c r="AA510" s="11">
        <v>0.32555608806219533</v>
      </c>
      <c r="AB510" s="11">
        <v>0.3025434772014115</v>
      </c>
      <c r="AC510" s="10">
        <v>0.17206901601494631</v>
      </c>
      <c r="AD510" s="9">
        <v>0.29938137712665119</v>
      </c>
      <c r="AE510" s="9">
        <v>0.32161791421422159</v>
      </c>
      <c r="AF510" s="8">
        <v>0.362134583462068</v>
      </c>
      <c r="AG510" s="12">
        <v>0.20433194351719761</v>
      </c>
      <c r="AH510" s="11">
        <v>0.29065087413041862</v>
      </c>
      <c r="AI510" s="11">
        <v>0.27696463206614869</v>
      </c>
      <c r="AJ510" s="13">
        <v>0.37650925470299501</v>
      </c>
      <c r="AK510" s="10">
        <v>0.202734305233463</v>
      </c>
      <c r="AL510" s="8">
        <v>0.56954813461085485</v>
      </c>
      <c r="AM510" s="10">
        <v>2.7759498334055239E-2</v>
      </c>
      <c r="AN510" s="9">
        <v>0.14383718470578349</v>
      </c>
      <c r="AO510" s="10">
        <v>0.1331391196089152</v>
      </c>
    </row>
    <row r="511" spans="1:41" ht="19.95" customHeight="1" x14ac:dyDescent="0.3">
      <c r="A511" s="16" t="s">
        <v>172</v>
      </c>
      <c r="B511" s="7">
        <v>0.27521716831670029</v>
      </c>
      <c r="C511" s="10">
        <v>0.23700307122312489</v>
      </c>
      <c r="D511" s="9">
        <v>0.30144242118479259</v>
      </c>
      <c r="E511" s="9">
        <v>0.30254418662772609</v>
      </c>
      <c r="F511" s="9">
        <v>0.32007514986298208</v>
      </c>
      <c r="G511" s="9">
        <v>0.2463569355764183</v>
      </c>
      <c r="H511" s="11">
        <v>0.21838683083539831</v>
      </c>
      <c r="I511" s="13">
        <v>0.39474186810334427</v>
      </c>
      <c r="J511" s="12">
        <v>0.21874064312329969</v>
      </c>
      <c r="K511" s="10">
        <v>0.25958243752718019</v>
      </c>
      <c r="L511" s="8">
        <v>0.3091931773102608</v>
      </c>
      <c r="M511" s="11">
        <v>0.28204540198198358</v>
      </c>
      <c r="N511" s="11">
        <v>0.25495307697319392</v>
      </c>
      <c r="O511" s="8">
        <v>0.32492891275399621</v>
      </c>
      <c r="P511" s="10">
        <v>0.2137057549662342</v>
      </c>
      <c r="Q511" s="13">
        <v>0.49658879630382358</v>
      </c>
      <c r="R511" s="12">
        <v>0</v>
      </c>
      <c r="S511" s="8">
        <v>0.33012444391179979</v>
      </c>
      <c r="T511" s="9">
        <v>0.26673949721599888</v>
      </c>
      <c r="U511" s="9">
        <v>0.27451959733609688</v>
      </c>
      <c r="V511" s="10">
        <v>0.1671707692645745</v>
      </c>
      <c r="W511" s="11">
        <v>0.28134483257001769</v>
      </c>
      <c r="X511" s="13">
        <v>0.31775727020680239</v>
      </c>
      <c r="Y511" s="13">
        <v>0.32913967894964058</v>
      </c>
      <c r="Z511" s="13">
        <v>0.33940009062180548</v>
      </c>
      <c r="AA511" s="11">
        <v>0.33147277508706752</v>
      </c>
      <c r="AB511" s="11">
        <v>0.24715190323291031</v>
      </c>
      <c r="AC511" s="10">
        <v>0.12590065864595729</v>
      </c>
      <c r="AD511" s="9">
        <v>0.26934875951124188</v>
      </c>
      <c r="AE511" s="8">
        <v>0.37917878145801998</v>
      </c>
      <c r="AF511" s="8">
        <v>0.43422351881850019</v>
      </c>
      <c r="AG511" s="11">
        <v>0.21666557028693459</v>
      </c>
      <c r="AH511" s="11">
        <v>0.25125145979429941</v>
      </c>
      <c r="AI511" s="13">
        <v>0.31767630259743501</v>
      </c>
      <c r="AJ511" s="11">
        <v>0.32982775272353332</v>
      </c>
      <c r="AK511" s="8">
        <v>0.35667257273472658</v>
      </c>
      <c r="AL511" s="10">
        <v>0.1264697245892541</v>
      </c>
      <c r="AM511" s="10">
        <v>4.6126567665511237E-2</v>
      </c>
      <c r="AN511" s="10">
        <v>7.4846180613820687E-2</v>
      </c>
      <c r="AO511" s="9">
        <v>0.27582633234369169</v>
      </c>
    </row>
    <row r="512" spans="1:41" ht="19.95" customHeight="1" x14ac:dyDescent="0.3">
      <c r="A512" s="17" t="s">
        <v>43</v>
      </c>
      <c r="B512" s="7">
        <v>0.35395792057527031</v>
      </c>
      <c r="C512" s="9">
        <v>0.37482852674123279</v>
      </c>
      <c r="D512" s="9">
        <v>0.36627893616576362</v>
      </c>
      <c r="E512" s="9">
        <v>0.3042651073821046</v>
      </c>
      <c r="F512" s="9">
        <v>0.33776357616557601</v>
      </c>
      <c r="G512" s="9">
        <v>0.38682046975007278</v>
      </c>
      <c r="H512" s="13">
        <v>0.45584203067707169</v>
      </c>
      <c r="I512" s="11">
        <v>0.36513150270904082</v>
      </c>
      <c r="J512" s="12">
        <v>0.28409610574902361</v>
      </c>
      <c r="K512" s="9">
        <v>0.34904184268067101</v>
      </c>
      <c r="L512" s="9">
        <v>0.36322050003124129</v>
      </c>
      <c r="M512" s="11">
        <v>0.34159816559453271</v>
      </c>
      <c r="N512" s="11">
        <v>0.39063786098012659</v>
      </c>
      <c r="O512" s="10">
        <v>0.19877174163554201</v>
      </c>
      <c r="P512" s="8">
        <v>0.57170109486791143</v>
      </c>
      <c r="Q512" s="12">
        <v>0</v>
      </c>
      <c r="R512" s="13">
        <v>1</v>
      </c>
      <c r="S512" s="10">
        <v>0.2350341102279242</v>
      </c>
      <c r="T512" s="8">
        <v>0.44418529160671139</v>
      </c>
      <c r="U512" s="10">
        <v>0.2135356224721574</v>
      </c>
      <c r="V512" s="8">
        <v>0.50269852399475656</v>
      </c>
      <c r="W512" s="11">
        <v>0.32098743010468889</v>
      </c>
      <c r="X512" s="11">
        <v>0.31807164105560409</v>
      </c>
      <c r="Y512" s="11">
        <v>0.34828713447018922</v>
      </c>
      <c r="Z512" s="11">
        <v>0.29173724066232709</v>
      </c>
      <c r="AA512" s="12">
        <v>0.24023497199621879</v>
      </c>
      <c r="AB512" s="11">
        <v>0.35510322086031249</v>
      </c>
      <c r="AC512" s="8">
        <v>0.59598314340115588</v>
      </c>
      <c r="AD512" s="9">
        <v>0.35906872529166062</v>
      </c>
      <c r="AE512" s="10">
        <v>0.24001862105285879</v>
      </c>
      <c r="AF512" s="10">
        <v>0.12903892575194981</v>
      </c>
      <c r="AG512" s="13">
        <v>0.4782245477128953</v>
      </c>
      <c r="AH512" s="11">
        <v>0.3380099589807723</v>
      </c>
      <c r="AI512" s="11">
        <v>0.3081517285369576</v>
      </c>
      <c r="AJ512" s="12">
        <v>0.28381685750405983</v>
      </c>
      <c r="AK512" s="9">
        <v>0.36568350900710161</v>
      </c>
      <c r="AL512" s="10">
        <v>0.26755835056564409</v>
      </c>
      <c r="AM512" s="9">
        <v>0.47508017551827469</v>
      </c>
      <c r="AN512" s="8">
        <v>0.4821134700242023</v>
      </c>
      <c r="AO512" s="8">
        <v>0.43468303929951541</v>
      </c>
    </row>
    <row r="513" spans="1:41" ht="19.95" customHeight="1" x14ac:dyDescent="0.3">
      <c r="A513" s="16" t="s">
        <v>173</v>
      </c>
      <c r="B513" s="7">
        <v>7.4382176359245183E-3</v>
      </c>
      <c r="C513" s="9">
        <v>5.0072872931802813E-3</v>
      </c>
      <c r="D513" s="9">
        <v>9.1305733129149001E-3</v>
      </c>
      <c r="E513" s="9">
        <v>5.9118662181137007E-3</v>
      </c>
      <c r="F513" s="9">
        <v>9.9403116704966741E-3</v>
      </c>
      <c r="G513" s="9">
        <v>6.2707348256943636E-3</v>
      </c>
      <c r="H513" s="11">
        <v>0</v>
      </c>
      <c r="I513" s="11">
        <v>5.24051130864311E-3</v>
      </c>
      <c r="J513" s="13">
        <v>1.3587450732945519E-2</v>
      </c>
      <c r="K513" s="9">
        <v>9.7153814062052781E-3</v>
      </c>
      <c r="L513" s="9">
        <v>2.3727852947035459E-3</v>
      </c>
      <c r="M513" s="11">
        <v>7.7280093901631684E-3</v>
      </c>
      <c r="N513" s="11">
        <v>6.5782050958815754E-3</v>
      </c>
      <c r="O513" s="9">
        <v>7.1687106150181137E-3</v>
      </c>
      <c r="P513" s="9">
        <v>6.7656771241911906E-3</v>
      </c>
      <c r="Q513" s="11">
        <v>0</v>
      </c>
      <c r="R513" s="11">
        <v>0</v>
      </c>
      <c r="S513" s="9">
        <v>4.9239292995906254E-3</v>
      </c>
      <c r="T513" s="9">
        <v>1.044470928648334E-2</v>
      </c>
      <c r="U513" s="9">
        <v>9.4466298255868678E-3</v>
      </c>
      <c r="V513" s="9">
        <v>0</v>
      </c>
      <c r="W513" s="11">
        <v>1.11110999753958E-2</v>
      </c>
      <c r="X513" s="13">
        <v>1.51641502992916E-2</v>
      </c>
      <c r="Y513" s="11">
        <v>1.1231111956904389E-2</v>
      </c>
      <c r="Z513" s="11">
        <v>3.460516016834557E-3</v>
      </c>
      <c r="AA513" s="11">
        <v>1.4505655511758361E-2</v>
      </c>
      <c r="AB513" s="12">
        <v>1.4270252426550191E-3</v>
      </c>
      <c r="AC513" s="9">
        <v>1.455872563232005E-2</v>
      </c>
      <c r="AD513" s="9">
        <v>6.9235295989017029E-3</v>
      </c>
      <c r="AE513" s="9">
        <v>2.693419244572501E-3</v>
      </c>
      <c r="AF513" s="9">
        <v>3.199816329619722E-3</v>
      </c>
      <c r="AG513" s="11">
        <v>4.694349609290137E-3</v>
      </c>
      <c r="AH513" s="11">
        <v>1.2863239592213039E-2</v>
      </c>
      <c r="AI513" s="11">
        <v>5.4357780828904381E-3</v>
      </c>
      <c r="AJ513" s="11">
        <v>4.8066537463196278E-3</v>
      </c>
      <c r="AK513" s="9">
        <v>6.2803854454911304E-3</v>
      </c>
      <c r="AL513" s="9">
        <v>9.8733301704935529E-3</v>
      </c>
      <c r="AM513" s="9">
        <v>0</v>
      </c>
      <c r="AN513" s="9">
        <v>0</v>
      </c>
      <c r="AO513" s="9">
        <v>1.7648708363049319E-2</v>
      </c>
    </row>
    <row r="514" spans="1:41" ht="19.95" customHeight="1" x14ac:dyDescent="0.3">
      <c r="A514" s="17" t="s">
        <v>174</v>
      </c>
      <c r="B514" s="7">
        <v>6.7620628227765711E-2</v>
      </c>
      <c r="C514" s="9">
        <v>4.1784645497710632E-2</v>
      </c>
      <c r="D514" s="9">
        <v>5.3721866606055817E-2</v>
      </c>
      <c r="E514" s="9">
        <v>8.2154304013272436E-2</v>
      </c>
      <c r="F514" s="9">
        <v>4.6681831117108989E-2</v>
      </c>
      <c r="G514" s="9">
        <v>6.0282132723871382E-2</v>
      </c>
      <c r="H514" s="13">
        <v>0.2242732831059249</v>
      </c>
      <c r="I514" s="12">
        <v>2.3166090779409829E-2</v>
      </c>
      <c r="J514" s="12">
        <v>6.9823961696244118E-3</v>
      </c>
      <c r="K514" s="9">
        <v>6.7465459351559939E-2</v>
      </c>
      <c r="L514" s="9">
        <v>6.8521141355857462E-2</v>
      </c>
      <c r="M514" s="13">
        <v>8.6986502966355503E-2</v>
      </c>
      <c r="N514" s="12">
        <v>1.0148685425789519E-2</v>
      </c>
      <c r="O514" s="8">
        <v>0.1019376496943952</v>
      </c>
      <c r="P514" s="10">
        <v>2.2719367780771559E-2</v>
      </c>
      <c r="Q514" s="11">
        <v>0</v>
      </c>
      <c r="R514" s="11">
        <v>0</v>
      </c>
      <c r="S514" s="9">
        <v>6.8915120641730249E-2</v>
      </c>
      <c r="T514" s="9">
        <v>5.3263944050945047E-2</v>
      </c>
      <c r="U514" s="9">
        <v>2.221157116995693E-2</v>
      </c>
      <c r="V514" s="9">
        <v>5.8436114925257437E-2</v>
      </c>
      <c r="W514" s="11">
        <v>0.10808827022923249</v>
      </c>
      <c r="X514" s="11">
        <v>6.4209539745017072E-2</v>
      </c>
      <c r="Y514" s="11">
        <v>5.2964335811478643E-2</v>
      </c>
      <c r="Z514" s="11">
        <v>7.51598145044899E-2</v>
      </c>
      <c r="AA514" s="11">
        <v>7.2670926495105023E-2</v>
      </c>
      <c r="AB514" s="11">
        <v>6.7591255455113394E-2</v>
      </c>
      <c r="AC514" s="9">
        <v>5.7896085113975093E-2</v>
      </c>
      <c r="AD514" s="9">
        <v>5.2500849923553333E-2</v>
      </c>
      <c r="AE514" s="9">
        <v>5.3302329947377547E-2</v>
      </c>
      <c r="AF514" s="9">
        <v>7.1403155637862273E-2</v>
      </c>
      <c r="AG514" s="11">
        <v>6.774440770647161E-2</v>
      </c>
      <c r="AH514" s="11">
        <v>8.6059798643382368E-2</v>
      </c>
      <c r="AI514" s="11">
        <v>8.0088632719338776E-2</v>
      </c>
      <c r="AJ514" s="12">
        <v>5.0394813230923074E-3</v>
      </c>
      <c r="AK514" s="9">
        <v>5.7067987332760382E-2</v>
      </c>
      <c r="AL514" s="10">
        <v>9.861566166397509E-3</v>
      </c>
      <c r="AM514" s="8">
        <v>0.42327426014810349</v>
      </c>
      <c r="AN514" s="8">
        <v>0.27860228922284791</v>
      </c>
      <c r="AO514" s="9">
        <v>7.8474083463539235E-2</v>
      </c>
    </row>
    <row r="515" spans="1:41" ht="19.95" customHeight="1" x14ac:dyDescent="0.3">
      <c r="A515" s="16" t="s">
        <v>175</v>
      </c>
      <c r="B515" s="7">
        <v>1.062337518476291E-3</v>
      </c>
      <c r="C515" s="9">
        <v>0</v>
      </c>
      <c r="D515" s="9">
        <v>0</v>
      </c>
      <c r="E515" s="9">
        <v>0</v>
      </c>
      <c r="F515" s="9">
        <v>0</v>
      </c>
      <c r="G515" s="8">
        <v>1.1842602673083709E-2</v>
      </c>
      <c r="H515" s="11">
        <v>0</v>
      </c>
      <c r="I515" s="11">
        <v>0</v>
      </c>
      <c r="J515" s="11">
        <v>2.508631569158488E-3</v>
      </c>
      <c r="K515" s="9">
        <v>1.5381090580303611E-3</v>
      </c>
      <c r="L515" s="9">
        <v>0</v>
      </c>
      <c r="M515" s="11">
        <v>1.4203051512010499E-3</v>
      </c>
      <c r="N515" s="11">
        <v>0</v>
      </c>
      <c r="O515" s="9">
        <v>1.857522143995986E-3</v>
      </c>
      <c r="P515" s="9">
        <v>0</v>
      </c>
      <c r="Q515" s="11">
        <v>0</v>
      </c>
      <c r="R515" s="11">
        <v>0</v>
      </c>
      <c r="S515" s="9">
        <v>3.1686740887759621E-3</v>
      </c>
      <c r="T515" s="9">
        <v>0</v>
      </c>
      <c r="U515" s="9">
        <v>0</v>
      </c>
      <c r="V515" s="9">
        <v>0</v>
      </c>
      <c r="W515" s="11">
        <v>0</v>
      </c>
      <c r="X515" s="11">
        <v>0</v>
      </c>
      <c r="Y515" s="11">
        <v>0</v>
      </c>
      <c r="Z515" s="11">
        <v>0</v>
      </c>
      <c r="AA515" s="11">
        <v>0</v>
      </c>
      <c r="AB515" s="11">
        <v>2.785979297582879E-3</v>
      </c>
      <c r="AC515" s="9">
        <v>3.7967968632360081E-3</v>
      </c>
      <c r="AD515" s="9">
        <v>0</v>
      </c>
      <c r="AE515" s="9">
        <v>0</v>
      </c>
      <c r="AF515" s="9">
        <v>0</v>
      </c>
      <c r="AG515" s="13">
        <v>4.477467603320651E-3</v>
      </c>
      <c r="AH515" s="11">
        <v>0</v>
      </c>
      <c r="AI515" s="11">
        <v>0</v>
      </c>
      <c r="AJ515" s="11">
        <v>0</v>
      </c>
      <c r="AK515" s="9">
        <v>0</v>
      </c>
      <c r="AL515" s="9">
        <v>0</v>
      </c>
      <c r="AM515" s="9">
        <v>0</v>
      </c>
      <c r="AN515" s="9">
        <v>0</v>
      </c>
      <c r="AO515" s="8">
        <v>1.6833326554891372E-2</v>
      </c>
    </row>
    <row r="516" spans="1:41" ht="19.95" customHeight="1" x14ac:dyDescent="0.3">
      <c r="A516" s="17" t="s">
        <v>47</v>
      </c>
      <c r="B516" s="7">
        <v>9.296165580360111E-3</v>
      </c>
      <c r="C516" s="9">
        <v>1.6109278713541741E-2</v>
      </c>
      <c r="D516" s="9">
        <v>1.0207943961698661E-2</v>
      </c>
      <c r="E516" s="9">
        <v>9.1404253252562219E-3</v>
      </c>
      <c r="F516" s="9">
        <v>3.571817667951845E-3</v>
      </c>
      <c r="G516" s="9">
        <v>1.868697591477312E-2</v>
      </c>
      <c r="H516" s="11">
        <v>4.0809566566263862E-3</v>
      </c>
      <c r="I516" s="11">
        <v>5.6380136796986341E-3</v>
      </c>
      <c r="J516" s="11">
        <v>1.521453961605976E-2</v>
      </c>
      <c r="K516" s="9">
        <v>1.195203465202562E-2</v>
      </c>
      <c r="L516" s="9">
        <v>3.3933845714929972E-3</v>
      </c>
      <c r="M516" s="12">
        <v>5.5112683295953369E-3</v>
      </c>
      <c r="N516" s="13">
        <v>2.0528573165536409E-2</v>
      </c>
      <c r="O516" s="9">
        <v>8.4245494817497615E-3</v>
      </c>
      <c r="P516" s="9">
        <v>3.0729485300032122E-3</v>
      </c>
      <c r="Q516" s="11">
        <v>0</v>
      </c>
      <c r="R516" s="11">
        <v>0</v>
      </c>
      <c r="S516" s="9">
        <v>4.9999934991742422E-3</v>
      </c>
      <c r="T516" s="9">
        <v>7.651974552013099E-3</v>
      </c>
      <c r="U516" s="8">
        <v>2.4894053889128149E-2</v>
      </c>
      <c r="V516" s="8">
        <v>2.9335920056342939E-2</v>
      </c>
      <c r="W516" s="11">
        <v>5.5163720365820658E-3</v>
      </c>
      <c r="X516" s="11">
        <v>5.5846854122542696E-3</v>
      </c>
      <c r="Y516" s="11">
        <v>4.0376811130139233E-3</v>
      </c>
      <c r="Z516" s="11">
        <v>1.0884404667151459E-2</v>
      </c>
      <c r="AA516" s="11">
        <v>1.5559582847655139E-2</v>
      </c>
      <c r="AB516" s="13">
        <v>1.8264046203029419E-2</v>
      </c>
      <c r="AC516" s="8">
        <v>2.2249270450783759E-2</v>
      </c>
      <c r="AD516" s="9">
        <v>9.9750289687768699E-3</v>
      </c>
      <c r="AE516" s="9">
        <v>3.1889340829495991E-3</v>
      </c>
      <c r="AF516" s="9">
        <v>0</v>
      </c>
      <c r="AG516" s="11">
        <v>1.447301434530981E-2</v>
      </c>
      <c r="AH516" s="13">
        <v>1.7046002199801971E-2</v>
      </c>
      <c r="AI516" s="11">
        <v>2.1111828041426401E-3</v>
      </c>
      <c r="AJ516" s="11">
        <v>0</v>
      </c>
      <c r="AK516" s="10">
        <v>3.0812880015985318E-3</v>
      </c>
      <c r="AL516" s="9">
        <v>1.2130889430520779E-2</v>
      </c>
      <c r="AM516" s="9">
        <v>2.7759498334055239E-2</v>
      </c>
      <c r="AN516" s="9">
        <v>2.060087543334569E-2</v>
      </c>
      <c r="AO516" s="8">
        <v>4.3395390366397772E-2</v>
      </c>
    </row>
    <row r="517" spans="1:41" ht="19.95" customHeight="1" x14ac:dyDescent="0.3">
      <c r="A517" s="16" t="s">
        <v>176</v>
      </c>
      <c r="B517" s="7">
        <v>6.4093104503576658E-3</v>
      </c>
      <c r="C517" s="9">
        <v>0</v>
      </c>
      <c r="D517" s="9">
        <v>0</v>
      </c>
      <c r="E517" s="9">
        <v>4.4701317377729977E-3</v>
      </c>
      <c r="F517" s="9">
        <v>4.6896781413149451E-3</v>
      </c>
      <c r="G517" s="8">
        <v>1.4054738224148169E-2</v>
      </c>
      <c r="H517" s="11">
        <v>6.6685732955543333E-3</v>
      </c>
      <c r="I517" s="11">
        <v>1.120508757565623E-2</v>
      </c>
      <c r="J517" s="11">
        <v>2.6132997579412448E-3</v>
      </c>
      <c r="K517" s="9">
        <v>4.0350305275114679E-3</v>
      </c>
      <c r="L517" s="9">
        <v>1.1806238031910001E-2</v>
      </c>
      <c r="M517" s="11">
        <v>7.8169452962702536E-3</v>
      </c>
      <c r="N517" s="11">
        <v>2.2318844139725992E-3</v>
      </c>
      <c r="O517" s="9">
        <v>4.080012786145777E-3</v>
      </c>
      <c r="P517" s="9">
        <v>8.2324865234182157E-3</v>
      </c>
      <c r="Q517" s="11">
        <v>0</v>
      </c>
      <c r="R517" s="11">
        <v>0</v>
      </c>
      <c r="S517" s="9">
        <v>3.3221600441243801E-3</v>
      </c>
      <c r="T517" s="9">
        <v>5.6063040543598104E-3</v>
      </c>
      <c r="U517" s="9">
        <v>0</v>
      </c>
      <c r="V517" s="8">
        <v>2.9335920056342939E-2</v>
      </c>
      <c r="W517" s="11">
        <v>0</v>
      </c>
      <c r="X517" s="11">
        <v>6.377255991144604E-3</v>
      </c>
      <c r="Y517" s="11">
        <v>8.9091004293260778E-3</v>
      </c>
      <c r="Z517" s="11">
        <v>0</v>
      </c>
      <c r="AA517" s="11">
        <v>0</v>
      </c>
      <c r="AB517" s="11">
        <v>5.1330925069849086E-3</v>
      </c>
      <c r="AC517" s="8">
        <v>7.5463038776256699E-3</v>
      </c>
      <c r="AD517" s="9">
        <v>2.8017295792143238E-3</v>
      </c>
      <c r="AE517" s="9">
        <v>0</v>
      </c>
      <c r="AF517" s="9">
        <v>0</v>
      </c>
      <c r="AG517" s="11">
        <v>9.388699218580274E-3</v>
      </c>
      <c r="AH517" s="11">
        <v>4.1186666591123107E-3</v>
      </c>
      <c r="AI517" s="11">
        <v>9.5717431930868596E-3</v>
      </c>
      <c r="AJ517" s="11">
        <v>0</v>
      </c>
      <c r="AK517" s="9">
        <v>8.4799522448586896E-3</v>
      </c>
      <c r="AL517" s="9">
        <v>4.5580044668350264E-3</v>
      </c>
      <c r="AM517" s="9">
        <v>0</v>
      </c>
      <c r="AN517" s="9">
        <v>0</v>
      </c>
      <c r="AO517" s="9">
        <v>0</v>
      </c>
    </row>
    <row r="520" spans="1:41" x14ac:dyDescent="0.3">
      <c r="A520" s="1" t="s">
        <v>24</v>
      </c>
    </row>
    <row r="521" spans="1:41" ht="36" customHeight="1" x14ac:dyDescent="0.3">
      <c r="A521" s="19" t="s">
        <v>177</v>
      </c>
      <c r="B521" s="33"/>
      <c r="C521" s="33" t="s">
        <v>177</v>
      </c>
      <c r="D521" s="18"/>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c r="AH521" s="18"/>
      <c r="AI521" s="18"/>
      <c r="AJ521" s="18"/>
      <c r="AK521" s="18"/>
      <c r="AL521" s="18"/>
      <c r="AM521" s="18"/>
      <c r="AN521" s="18"/>
      <c r="AO521" s="18"/>
    </row>
    <row r="522" spans="1:41" ht="22.05" customHeight="1" x14ac:dyDescent="0.3">
      <c r="A522" s="2"/>
      <c r="B522" s="2"/>
      <c r="C522" s="51" t="s">
        <v>1</v>
      </c>
      <c r="D522" s="52"/>
      <c r="E522" s="52"/>
      <c r="F522" s="52"/>
      <c r="G522" s="53"/>
      <c r="H522" s="51" t="s">
        <v>2</v>
      </c>
      <c r="I522" s="52"/>
      <c r="J522" s="53"/>
      <c r="K522" s="51" t="s">
        <v>26</v>
      </c>
      <c r="L522" s="53"/>
      <c r="M522" s="51" t="s">
        <v>27</v>
      </c>
      <c r="N522" s="53"/>
      <c r="O522" s="51" t="s">
        <v>28</v>
      </c>
      <c r="P522" s="53"/>
      <c r="Q522" s="51" t="s">
        <v>29</v>
      </c>
      <c r="R522" s="53"/>
      <c r="S522" s="51" t="s">
        <v>30</v>
      </c>
      <c r="T522" s="52"/>
      <c r="U522" s="52"/>
      <c r="V522" s="53"/>
      <c r="W522" s="51" t="s">
        <v>31</v>
      </c>
      <c r="X522" s="52"/>
      <c r="Y522" s="52"/>
      <c r="Z522" s="52"/>
      <c r="AA522" s="52"/>
      <c r="AB522" s="53"/>
      <c r="AC522" s="51" t="s">
        <v>32</v>
      </c>
      <c r="AD522" s="52"/>
      <c r="AE522" s="52"/>
      <c r="AF522" s="53"/>
      <c r="AG522" s="51" t="s">
        <v>33</v>
      </c>
      <c r="AH522" s="52"/>
      <c r="AI522" s="52"/>
      <c r="AJ522" s="53"/>
      <c r="AK522" s="51" t="s">
        <v>34</v>
      </c>
      <c r="AL522" s="52"/>
      <c r="AM522" s="52"/>
      <c r="AN522" s="52"/>
      <c r="AO522" s="53"/>
    </row>
    <row r="523" spans="1:41" ht="58.05" customHeight="1" x14ac:dyDescent="0.3">
      <c r="A523" s="3" t="s">
        <v>35</v>
      </c>
      <c r="B523" s="3" t="s">
        <v>0</v>
      </c>
      <c r="C523" s="3" t="s">
        <v>3</v>
      </c>
      <c r="D523" s="3" t="s">
        <v>4</v>
      </c>
      <c r="E523" s="3" t="s">
        <v>5</v>
      </c>
      <c r="F523" s="3" t="s">
        <v>6</v>
      </c>
      <c r="G523" s="3" t="s">
        <v>7</v>
      </c>
      <c r="H523" s="3" t="s">
        <v>8</v>
      </c>
      <c r="I523" s="3" t="s">
        <v>9</v>
      </c>
      <c r="J523" s="3" t="s">
        <v>10</v>
      </c>
      <c r="K523" s="3" t="s">
        <v>36</v>
      </c>
      <c r="L523" s="3" t="s">
        <v>37</v>
      </c>
      <c r="M523" s="3" t="s">
        <v>38</v>
      </c>
      <c r="N523" s="3" t="s">
        <v>39</v>
      </c>
      <c r="O523" s="3" t="s">
        <v>40</v>
      </c>
      <c r="P523" s="3" t="s">
        <v>41</v>
      </c>
      <c r="Q523" s="3" t="s">
        <v>42</v>
      </c>
      <c r="R523" s="3" t="s">
        <v>43</v>
      </c>
      <c r="S523" s="3" t="s">
        <v>44</v>
      </c>
      <c r="T523" s="3" t="s">
        <v>45</v>
      </c>
      <c r="U523" s="3" t="s">
        <v>46</v>
      </c>
      <c r="V523" s="3" t="s">
        <v>47</v>
      </c>
      <c r="W523" s="3" t="s">
        <v>48</v>
      </c>
      <c r="X523" s="3" t="s">
        <v>49</v>
      </c>
      <c r="Y523" s="3" t="s">
        <v>50</v>
      </c>
      <c r="Z523" s="3" t="s">
        <v>51</v>
      </c>
      <c r="AA523" s="3" t="s">
        <v>52</v>
      </c>
      <c r="AB523" s="3" t="s">
        <v>53</v>
      </c>
      <c r="AC523" s="3" t="s">
        <v>54</v>
      </c>
      <c r="AD523" s="3" t="s">
        <v>55</v>
      </c>
      <c r="AE523" s="3" t="s">
        <v>56</v>
      </c>
      <c r="AF523" s="3" t="s">
        <v>57</v>
      </c>
      <c r="AG523" s="3" t="s">
        <v>58</v>
      </c>
      <c r="AH523" s="3" t="s">
        <v>59</v>
      </c>
      <c r="AI523" s="3" t="s">
        <v>60</v>
      </c>
      <c r="AJ523" s="3" t="s">
        <v>61</v>
      </c>
      <c r="AK523" s="3" t="s">
        <v>62</v>
      </c>
      <c r="AL523" s="3" t="s">
        <v>63</v>
      </c>
      <c r="AM523" s="3" t="s">
        <v>64</v>
      </c>
      <c r="AN523" s="3" t="s">
        <v>65</v>
      </c>
      <c r="AO523" s="3" t="s">
        <v>47</v>
      </c>
    </row>
    <row r="524" spans="1:41" ht="19.95" customHeight="1" x14ac:dyDescent="0.3">
      <c r="A524" s="15" t="s">
        <v>11</v>
      </c>
      <c r="B524" s="4">
        <v>1273.1892472505569</v>
      </c>
      <c r="C524" s="5">
        <v>281.38783437013632</v>
      </c>
      <c r="D524" s="5">
        <v>156.87679451704031</v>
      </c>
      <c r="E524" s="5">
        <v>242.28814059495929</v>
      </c>
      <c r="F524" s="5">
        <v>378.67462205886841</v>
      </c>
      <c r="G524" s="5">
        <v>114.2111023068428</v>
      </c>
      <c r="H524" s="6">
        <v>324.82507395744318</v>
      </c>
      <c r="I524" s="6">
        <v>409.20301383733749</v>
      </c>
      <c r="J524" s="6">
        <v>539.16115945577621</v>
      </c>
      <c r="K524" s="5">
        <v>879.36333149671555</v>
      </c>
      <c r="L524" s="5">
        <v>390.64156150817871</v>
      </c>
      <c r="M524" s="6">
        <v>952.30007743835449</v>
      </c>
      <c r="N524" s="6">
        <v>320.88916981220251</v>
      </c>
      <c r="O524" s="5">
        <v>728.15105319023132</v>
      </c>
      <c r="P524" s="5">
        <v>522.36707824468613</v>
      </c>
      <c r="Q524" s="6">
        <v>705.62111341953278</v>
      </c>
      <c r="R524" s="6">
        <v>450.65541845560068</v>
      </c>
      <c r="S524" s="5">
        <v>426.85257858037949</v>
      </c>
      <c r="T524" s="5">
        <v>569.70414876937866</v>
      </c>
      <c r="U524" s="5">
        <v>150.11412614583969</v>
      </c>
      <c r="V524" s="5">
        <v>54.718145608901978</v>
      </c>
      <c r="W524" s="6">
        <v>129.82944804430011</v>
      </c>
      <c r="X524" s="6">
        <v>531.60044091939926</v>
      </c>
      <c r="Y524" s="6">
        <v>380.52686953544622</v>
      </c>
      <c r="Z524" s="6">
        <v>206.95975202322009</v>
      </c>
      <c r="AA524" s="6">
        <v>98.745973408222198</v>
      </c>
      <c r="AB524" s="6">
        <v>485.48699074983602</v>
      </c>
      <c r="AC524" s="5">
        <v>356.23625761270517</v>
      </c>
      <c r="AD524" s="5">
        <v>306.94997888803482</v>
      </c>
      <c r="AE524" s="5">
        <v>265.90273243188858</v>
      </c>
      <c r="AF524" s="5">
        <v>223.8214519023895</v>
      </c>
      <c r="AG524" s="6">
        <v>302.080735206604</v>
      </c>
      <c r="AH524" s="6">
        <v>389.73951476812363</v>
      </c>
      <c r="AI524" s="6">
        <v>388.53036117553711</v>
      </c>
      <c r="AJ524" s="6">
        <v>192.83863610029221</v>
      </c>
      <c r="AK524" s="5">
        <v>796.14545285701752</v>
      </c>
      <c r="AL524" s="5">
        <v>309.1242533326149</v>
      </c>
      <c r="AM524" s="5">
        <v>47.752918004989617</v>
      </c>
      <c r="AN524" s="5">
        <v>39.816687405109413</v>
      </c>
      <c r="AO524" s="5">
        <v>80.3499356508255</v>
      </c>
    </row>
    <row r="525" spans="1:41" ht="19.95" customHeight="1" x14ac:dyDescent="0.3">
      <c r="A525" s="14" t="s">
        <v>12</v>
      </c>
      <c r="B525" s="4">
        <v>1298</v>
      </c>
      <c r="C525" s="5">
        <v>313</v>
      </c>
      <c r="D525" s="5">
        <v>160</v>
      </c>
      <c r="E525" s="5">
        <v>254</v>
      </c>
      <c r="F525" s="5">
        <v>363</v>
      </c>
      <c r="G525" s="5">
        <v>116</v>
      </c>
      <c r="H525" s="6">
        <v>239</v>
      </c>
      <c r="I525" s="6">
        <v>449</v>
      </c>
      <c r="J525" s="6">
        <v>610</v>
      </c>
      <c r="K525" s="5">
        <v>905</v>
      </c>
      <c r="L525" s="5">
        <v>390</v>
      </c>
      <c r="M525" s="6">
        <v>954</v>
      </c>
      <c r="N525" s="6">
        <v>344</v>
      </c>
      <c r="O525" s="5">
        <v>740</v>
      </c>
      <c r="P525" s="5">
        <v>537</v>
      </c>
      <c r="Q525" s="6">
        <v>763</v>
      </c>
      <c r="R525" s="6">
        <v>432</v>
      </c>
      <c r="S525" s="5">
        <v>443</v>
      </c>
      <c r="T525" s="5">
        <v>575</v>
      </c>
      <c r="U525" s="5">
        <v>158</v>
      </c>
      <c r="V525" s="5">
        <v>57</v>
      </c>
      <c r="W525" s="6">
        <v>132</v>
      </c>
      <c r="X525" s="6">
        <v>558</v>
      </c>
      <c r="Y525" s="6">
        <v>394</v>
      </c>
      <c r="Z525" s="6">
        <v>198</v>
      </c>
      <c r="AA525" s="6">
        <v>101</v>
      </c>
      <c r="AB525" s="6">
        <v>492</v>
      </c>
      <c r="AC525" s="5">
        <v>343</v>
      </c>
      <c r="AD525" s="5">
        <v>319</v>
      </c>
      <c r="AE525" s="5">
        <v>280</v>
      </c>
      <c r="AF525" s="5">
        <v>234</v>
      </c>
      <c r="AG525" s="6">
        <v>186</v>
      </c>
      <c r="AH525" s="6">
        <v>460</v>
      </c>
      <c r="AI525" s="6">
        <v>448</v>
      </c>
      <c r="AJ525" s="6">
        <v>204</v>
      </c>
      <c r="AK525" s="5">
        <v>807</v>
      </c>
      <c r="AL525" s="5">
        <v>348</v>
      </c>
      <c r="AM525" s="5">
        <v>33</v>
      </c>
      <c r="AN525" s="5">
        <v>37</v>
      </c>
      <c r="AO525" s="5">
        <v>73</v>
      </c>
    </row>
    <row r="526" spans="1:41" ht="19.95" customHeight="1" x14ac:dyDescent="0.3">
      <c r="A526" s="17" t="s">
        <v>178</v>
      </c>
      <c r="B526" s="7">
        <v>0.403056981293685</v>
      </c>
      <c r="C526" s="9">
        <v>0.35957387281827008</v>
      </c>
      <c r="D526" s="9">
        <v>0.46636563986124008</v>
      </c>
      <c r="E526" s="9">
        <v>0.38812995580898291</v>
      </c>
      <c r="F526" s="9">
        <v>0.42928732369783967</v>
      </c>
      <c r="G526" s="9">
        <v>0.42239130636512451</v>
      </c>
      <c r="H526" s="11">
        <v>0.37770454419953808</v>
      </c>
      <c r="I526" s="11">
        <v>0.40329059243189719</v>
      </c>
      <c r="J526" s="11">
        <v>0.41815360450093009</v>
      </c>
      <c r="K526" s="8">
        <v>0.43214868747436008</v>
      </c>
      <c r="L526" s="10">
        <v>0.3408549376541814</v>
      </c>
      <c r="M526" s="12">
        <v>0.3844621289961106</v>
      </c>
      <c r="N526" s="13">
        <v>0.45824076731331981</v>
      </c>
      <c r="O526" s="8">
        <v>0.70475461425765762</v>
      </c>
      <c r="P526" s="10">
        <v>0</v>
      </c>
      <c r="Q526" s="13">
        <v>0.50598494951694328</v>
      </c>
      <c r="R526" s="12">
        <v>0.19426667766683731</v>
      </c>
      <c r="S526" s="8">
        <v>0.60277314647877556</v>
      </c>
      <c r="T526" s="10">
        <v>0.23909105510015791</v>
      </c>
      <c r="U526" s="8">
        <v>0.57667587071796056</v>
      </c>
      <c r="V526" s="10">
        <v>0.18026474679234769</v>
      </c>
      <c r="W526" s="13">
        <v>0.64464535201047624</v>
      </c>
      <c r="X526" s="11">
        <v>0.40875815513849162</v>
      </c>
      <c r="Y526" s="11">
        <v>0.38078890944635929</v>
      </c>
      <c r="Z526" s="13">
        <v>0.55754284445449787</v>
      </c>
      <c r="AA526" s="11">
        <v>0.43172820272248602</v>
      </c>
      <c r="AB526" s="12">
        <v>0.36593928771001749</v>
      </c>
      <c r="AC526" s="10">
        <v>0.26172843093960901</v>
      </c>
      <c r="AD526" s="9">
        <v>0.39539006212071848</v>
      </c>
      <c r="AE526" s="8">
        <v>0.50155456204099513</v>
      </c>
      <c r="AF526" s="8">
        <v>0.54384180208184041</v>
      </c>
      <c r="AG526" s="11">
        <v>0.37735568829560417</v>
      </c>
      <c r="AH526" s="11">
        <v>0.39929401285877503</v>
      </c>
      <c r="AI526" s="11">
        <v>0.41292671025705091</v>
      </c>
      <c r="AJ526" s="11">
        <v>0.43103764806672062</v>
      </c>
      <c r="AK526" s="9">
        <v>0.41384855997339182</v>
      </c>
      <c r="AL526" s="9">
        <v>0.41177595116131721</v>
      </c>
      <c r="AM526" s="9">
        <v>0.40073460388774279</v>
      </c>
      <c r="AN526" s="9">
        <v>0.33044768511410999</v>
      </c>
      <c r="AO526" s="9">
        <v>0.2999461407992684</v>
      </c>
    </row>
    <row r="527" spans="1:41" ht="19.95" customHeight="1" x14ac:dyDescent="0.3">
      <c r="A527" s="16" t="s">
        <v>179</v>
      </c>
      <c r="B527" s="7">
        <v>3.3706969755767778E-2</v>
      </c>
      <c r="C527" s="9">
        <v>1.8111175605555471E-2</v>
      </c>
      <c r="D527" s="9">
        <v>3.417512547523275E-2</v>
      </c>
      <c r="E527" s="9">
        <v>4.7762738651504967E-2</v>
      </c>
      <c r="F527" s="9">
        <v>4.404009521813218E-2</v>
      </c>
      <c r="G527" s="9">
        <v>1.7802049883472951E-2</v>
      </c>
      <c r="H527" s="11">
        <v>5.361265272581861E-2</v>
      </c>
      <c r="I527" s="13">
        <v>4.158281385824545E-2</v>
      </c>
      <c r="J527" s="12">
        <v>1.5737047560432489E-2</v>
      </c>
      <c r="K527" s="9">
        <v>3.2346988006143558E-2</v>
      </c>
      <c r="L527" s="9">
        <v>3.7043156026739348E-2</v>
      </c>
      <c r="M527" s="11">
        <v>3.3805818794548033E-2</v>
      </c>
      <c r="N527" s="11">
        <v>3.3413616298746368E-2</v>
      </c>
      <c r="O527" s="8">
        <v>5.8937429620432788E-2</v>
      </c>
      <c r="P527" s="10">
        <v>0</v>
      </c>
      <c r="Q527" s="11">
        <v>3.341639149171878E-2</v>
      </c>
      <c r="R527" s="11">
        <v>3.9353017462986618E-2</v>
      </c>
      <c r="S527" s="9">
        <v>4.3962351053893282E-2</v>
      </c>
      <c r="T527" s="9">
        <v>3.2484133614389843E-2</v>
      </c>
      <c r="U527" s="9">
        <v>3.7595148426294467E-2</v>
      </c>
      <c r="V527" s="9">
        <v>0</v>
      </c>
      <c r="W527" s="11">
        <v>6.392133863494609E-2</v>
      </c>
      <c r="X527" s="13">
        <v>4.6845424083956103E-2</v>
      </c>
      <c r="Y527" s="11">
        <v>3.2808934477339492E-2</v>
      </c>
      <c r="Z527" s="13">
        <v>6.8879590194121362E-2</v>
      </c>
      <c r="AA527" s="11">
        <v>6.1714739219573773E-2</v>
      </c>
      <c r="AB527" s="12">
        <v>1.134379281870943E-2</v>
      </c>
      <c r="AC527" s="9">
        <v>3.7536543526220968E-2</v>
      </c>
      <c r="AD527" s="9">
        <v>2.427277873315806E-2</v>
      </c>
      <c r="AE527" s="9">
        <v>3.4438799636236611E-2</v>
      </c>
      <c r="AF527" s="9">
        <v>5.1349080893019018E-2</v>
      </c>
      <c r="AG527" s="11">
        <v>5.1468662686452032E-2</v>
      </c>
      <c r="AH527" s="11">
        <v>1.984315390595005E-2</v>
      </c>
      <c r="AI527" s="11">
        <v>3.1794719335968967E-2</v>
      </c>
      <c r="AJ527" s="11">
        <v>3.7755841730697008E-2</v>
      </c>
      <c r="AK527" s="9">
        <v>4.0143981492311832E-2</v>
      </c>
      <c r="AL527" s="9">
        <v>2.4557938835527319E-2</v>
      </c>
      <c r="AM527" s="9">
        <v>1.8009178729139871E-2</v>
      </c>
      <c r="AN527" s="9">
        <v>6.2874587209669736E-2</v>
      </c>
      <c r="AO527" s="9">
        <v>0</v>
      </c>
    </row>
    <row r="528" spans="1:41" ht="19.95" customHeight="1" x14ac:dyDescent="0.3">
      <c r="A528" s="17" t="s">
        <v>180</v>
      </c>
      <c r="B528" s="7">
        <v>0.13514714132166819</v>
      </c>
      <c r="C528" s="9">
        <v>0.1061093939605252</v>
      </c>
      <c r="D528" s="9">
        <v>0.13185223557549869</v>
      </c>
      <c r="E528" s="9">
        <v>0.1153847647394156</v>
      </c>
      <c r="F528" s="8">
        <v>0.16584802723912651</v>
      </c>
      <c r="G528" s="9">
        <v>0.1130387655406332</v>
      </c>
      <c r="H528" s="11">
        <v>0.13280209979351029</v>
      </c>
      <c r="I528" s="11">
        <v>0.14207555257798851</v>
      </c>
      <c r="J528" s="11">
        <v>0.1313015407196767</v>
      </c>
      <c r="K528" s="9">
        <v>0.13015592604726359</v>
      </c>
      <c r="L528" s="9">
        <v>0.14402200693073161</v>
      </c>
      <c r="M528" s="13">
        <v>0.1571049956060383</v>
      </c>
      <c r="N528" s="12">
        <v>6.9983002726328972E-2</v>
      </c>
      <c r="O528" s="8">
        <v>0.23630795612190961</v>
      </c>
      <c r="P528" s="10">
        <v>0</v>
      </c>
      <c r="Q528" s="13">
        <v>0.15999882251912001</v>
      </c>
      <c r="R528" s="12">
        <v>8.7547758070644091E-2</v>
      </c>
      <c r="S528" s="9">
        <v>0.16439707227992911</v>
      </c>
      <c r="T528" s="9">
        <v>0.14011066939895631</v>
      </c>
      <c r="U528" s="9">
        <v>9.9052646166636338E-2</v>
      </c>
      <c r="V528" s="10">
        <v>5.0609863324837023E-2</v>
      </c>
      <c r="W528" s="11">
        <v>0.1002217601086047</v>
      </c>
      <c r="X528" s="13">
        <v>0.16165472227072131</v>
      </c>
      <c r="Y528" s="11">
        <v>0.13083661877303859</v>
      </c>
      <c r="Z528" s="11">
        <v>0.1347356021348422</v>
      </c>
      <c r="AA528" s="11">
        <v>0.17828637505547421</v>
      </c>
      <c r="AB528" s="11">
        <v>0.12142556313039141</v>
      </c>
      <c r="AC528" s="10">
        <v>9.7722767422246781E-2</v>
      </c>
      <c r="AD528" s="9">
        <v>0.11359562006918859</v>
      </c>
      <c r="AE528" s="8">
        <v>0.17596199227454759</v>
      </c>
      <c r="AF528" s="9">
        <v>0.14126703943187099</v>
      </c>
      <c r="AG528" s="11">
        <v>0.12217512279355661</v>
      </c>
      <c r="AH528" s="11">
        <v>0.15822326969229331</v>
      </c>
      <c r="AI528" s="11">
        <v>0.13977218984499329</v>
      </c>
      <c r="AJ528" s="11">
        <v>9.9510849279774174E-2</v>
      </c>
      <c r="AK528" s="9">
        <v>0.130022573388274</v>
      </c>
      <c r="AL528" s="9">
        <v>0.11429572014445891</v>
      </c>
      <c r="AM528" s="9">
        <v>0.12540488302838301</v>
      </c>
      <c r="AN528" s="9">
        <v>0.2146398911165171</v>
      </c>
      <c r="AO528" s="8">
        <v>0.2325419268791056</v>
      </c>
    </row>
    <row r="529" spans="1:41" ht="19.95" customHeight="1" x14ac:dyDescent="0.3">
      <c r="A529" s="16" t="s">
        <v>181</v>
      </c>
      <c r="B529" s="7">
        <v>0.2276333531404037</v>
      </c>
      <c r="C529" s="9">
        <v>0.25196206972522478</v>
      </c>
      <c r="D529" s="9">
        <v>0.24318958270739119</v>
      </c>
      <c r="E529" s="9">
        <v>0.23666794352723661</v>
      </c>
      <c r="F529" s="9">
        <v>0.20872841583761481</v>
      </c>
      <c r="G529" s="9">
        <v>0.16283440951000641</v>
      </c>
      <c r="H529" s="11">
        <v>0.2359133933179442</v>
      </c>
      <c r="I529" s="11">
        <v>0.21872936750145941</v>
      </c>
      <c r="J529" s="11">
        <v>0.22940271853115829</v>
      </c>
      <c r="K529" s="9">
        <v>0.22338894657232111</v>
      </c>
      <c r="L529" s="9">
        <v>0.23435420277078781</v>
      </c>
      <c r="M529" s="11">
        <v>0.21842621486506331</v>
      </c>
      <c r="N529" s="11">
        <v>0.25495729959121011</v>
      </c>
      <c r="O529" s="10">
        <v>0</v>
      </c>
      <c r="P529" s="8">
        <v>0.55482121596911538</v>
      </c>
      <c r="Q529" s="12">
        <v>0.1495104039613202</v>
      </c>
      <c r="R529" s="13">
        <v>0.38408796779970877</v>
      </c>
      <c r="S529" s="10">
        <v>0.10636616223069691</v>
      </c>
      <c r="T529" s="8">
        <v>0.32106075112253341</v>
      </c>
      <c r="U529" s="10">
        <v>9.5689948256001953E-2</v>
      </c>
      <c r="V529" s="8">
        <v>0.32225018497128882</v>
      </c>
      <c r="W529" s="12">
        <v>8.4101714791417981E-2</v>
      </c>
      <c r="X529" s="11">
        <v>0.2268792583095855</v>
      </c>
      <c r="Y529" s="13">
        <v>0.26610255539533778</v>
      </c>
      <c r="Z529" s="12">
        <v>0.1431028653074278</v>
      </c>
      <c r="AA529" s="11">
        <v>0.1843854899115327</v>
      </c>
      <c r="AB529" s="11">
        <v>0.24428581891646109</v>
      </c>
      <c r="AC529" s="8">
        <v>0.34956715464234062</v>
      </c>
      <c r="AD529" s="9">
        <v>0.25616889818908611</v>
      </c>
      <c r="AE529" s="10">
        <v>0.1266472016754058</v>
      </c>
      <c r="AF529" s="10">
        <v>0.12235718216040541</v>
      </c>
      <c r="AG529" s="11">
        <v>0.26436124288565599</v>
      </c>
      <c r="AH529" s="11">
        <v>0.22699615243831059</v>
      </c>
      <c r="AI529" s="11">
        <v>0.2145186120122077</v>
      </c>
      <c r="AJ529" s="11">
        <v>0.19781064409502061</v>
      </c>
      <c r="AK529" s="9">
        <v>0.23070887438901119</v>
      </c>
      <c r="AL529" s="9">
        <v>0.2271417592740895</v>
      </c>
      <c r="AM529" s="9">
        <v>0.1940897074598063</v>
      </c>
      <c r="AN529" s="9">
        <v>0.17170341246193849</v>
      </c>
      <c r="AO529" s="9">
        <v>0.24670185946300111</v>
      </c>
    </row>
    <row r="530" spans="1:41" ht="19.95" customHeight="1" x14ac:dyDescent="0.3">
      <c r="A530" s="17" t="s">
        <v>182</v>
      </c>
      <c r="B530" s="7">
        <v>0.13081862721234441</v>
      </c>
      <c r="C530" s="8">
        <v>0.18469113328767739</v>
      </c>
      <c r="D530" s="10">
        <v>7.4107931840940708E-2</v>
      </c>
      <c r="E530" s="9">
        <v>0.15338757295622751</v>
      </c>
      <c r="F530" s="10">
        <v>9.9018550631665148E-2</v>
      </c>
      <c r="G530" s="9">
        <v>0.18412921455014419</v>
      </c>
      <c r="H530" s="11">
        <v>9.8011592292186756E-2</v>
      </c>
      <c r="I530" s="11">
        <v>0.13453482509591749</v>
      </c>
      <c r="J530" s="11">
        <v>0.1477632234802064</v>
      </c>
      <c r="K530" s="10">
        <v>0.1125056749161847</v>
      </c>
      <c r="L530" s="8">
        <v>0.17310883188971049</v>
      </c>
      <c r="M530" s="13">
        <v>0.14742171330434131</v>
      </c>
      <c r="N530" s="12">
        <v>8.1545788928716251E-2</v>
      </c>
      <c r="O530" s="10">
        <v>0</v>
      </c>
      <c r="P530" s="8">
        <v>0.31885024237461168</v>
      </c>
      <c r="Q530" s="12">
        <v>0.11802634356828649</v>
      </c>
      <c r="R530" s="13">
        <v>0.17634087650205271</v>
      </c>
      <c r="S530" s="10">
        <v>3.1812715594264088E-2</v>
      </c>
      <c r="T530" s="8">
        <v>0.19970806575311381</v>
      </c>
      <c r="U530" s="9">
        <v>0.1090553747026145</v>
      </c>
      <c r="V530" s="8">
        <v>0.28761550474272318</v>
      </c>
      <c r="W530" s="12">
        <v>2.880342958476418E-2</v>
      </c>
      <c r="X530" s="11">
        <v>0.11822631841147099</v>
      </c>
      <c r="Y530" s="11">
        <v>0.13355813868025679</v>
      </c>
      <c r="Z530" s="12">
        <v>4.8852645458228643E-2</v>
      </c>
      <c r="AA530" s="11">
        <v>9.0112518691533847E-2</v>
      </c>
      <c r="AB530" s="13">
        <v>0.1701467800909012</v>
      </c>
      <c r="AC530" s="9">
        <v>0.1208547045289126</v>
      </c>
      <c r="AD530" s="9">
        <v>0.1566854784861115</v>
      </c>
      <c r="AE530" s="9">
        <v>0.12522296612619879</v>
      </c>
      <c r="AF530" s="9">
        <v>0.113505216159782</v>
      </c>
      <c r="AG530" s="12">
        <v>6.5281661379077205E-2</v>
      </c>
      <c r="AH530" s="11">
        <v>0.1182743496732232</v>
      </c>
      <c r="AI530" s="11">
        <v>0.15692778578016139</v>
      </c>
      <c r="AJ530" s="13">
        <v>0.20623014717056831</v>
      </c>
      <c r="AK530" s="9">
        <v>0.13248988691915001</v>
      </c>
      <c r="AL530" s="9">
        <v>0.1626684434776583</v>
      </c>
      <c r="AM530" s="10">
        <v>0</v>
      </c>
      <c r="AN530" s="9">
        <v>9.493056622619106E-2</v>
      </c>
      <c r="AO530" s="9">
        <v>8.7256655757061916E-2</v>
      </c>
    </row>
    <row r="531" spans="1:41" ht="19.95" customHeight="1" x14ac:dyDescent="0.3">
      <c r="A531" s="16" t="s">
        <v>183</v>
      </c>
      <c r="B531" s="7">
        <v>1.8228577448501461E-2</v>
      </c>
      <c r="C531" s="9">
        <v>2.71526883512496E-2</v>
      </c>
      <c r="D531" s="9">
        <v>2.7007384086961211E-2</v>
      </c>
      <c r="E531" s="9">
        <v>1.041982378819328E-2</v>
      </c>
      <c r="F531" s="9">
        <v>9.8826220924928352E-3</v>
      </c>
      <c r="G531" s="9">
        <v>6.3598058821177526E-3</v>
      </c>
      <c r="H531" s="11">
        <v>1.06162768789674E-2</v>
      </c>
      <c r="I531" s="11">
        <v>3.1822917939214462E-2</v>
      </c>
      <c r="J531" s="11">
        <v>1.2497120443021471E-2</v>
      </c>
      <c r="K531" s="9">
        <v>1.95065856035317E-2</v>
      </c>
      <c r="L531" s="9">
        <v>1.5500277733586129E-2</v>
      </c>
      <c r="M531" s="11">
        <v>1.4392202890512009E-2</v>
      </c>
      <c r="N531" s="11">
        <v>2.9613753803297071E-2</v>
      </c>
      <c r="O531" s="10">
        <v>0</v>
      </c>
      <c r="P531" s="8">
        <v>4.4429348185749951E-2</v>
      </c>
      <c r="Q531" s="11">
        <v>1.9333415513312489E-2</v>
      </c>
      <c r="R531" s="11">
        <v>1.723515319607603E-2</v>
      </c>
      <c r="S531" s="9">
        <v>2.0347150069148001E-2</v>
      </c>
      <c r="T531" s="9">
        <v>9.8449623439701012E-3</v>
      </c>
      <c r="U531" s="9">
        <v>2.9402465240620349E-2</v>
      </c>
      <c r="V531" s="8">
        <v>5.6337462513867433E-2</v>
      </c>
      <c r="W531" s="11">
        <v>3.31451099591763E-2</v>
      </c>
      <c r="X531" s="11">
        <v>1.9195853452985859E-2</v>
      </c>
      <c r="Y531" s="11">
        <v>2.187534852353518E-2</v>
      </c>
      <c r="Z531" s="11">
        <v>1.785920190587359E-2</v>
      </c>
      <c r="AA531" s="13">
        <v>4.243430526920057E-2</v>
      </c>
      <c r="AB531" s="11">
        <v>1.9581348692914651E-2</v>
      </c>
      <c r="AC531" s="9">
        <v>1.7356864658382279E-2</v>
      </c>
      <c r="AD531" s="9">
        <v>1.288760668929465E-2</v>
      </c>
      <c r="AE531" s="9">
        <v>2.0634913507713421E-2</v>
      </c>
      <c r="AF531" s="9">
        <v>2.44798629434624E-2</v>
      </c>
      <c r="AG531" s="11">
        <v>2.8812846729564079E-2</v>
      </c>
      <c r="AH531" s="11">
        <v>9.455061213978341E-3</v>
      </c>
      <c r="AI531" s="11">
        <v>2.2960616571558529E-2</v>
      </c>
      <c r="AJ531" s="11">
        <v>9.8461350694119334E-3</v>
      </c>
      <c r="AK531" s="9">
        <v>2.0767053713408059E-2</v>
      </c>
      <c r="AL531" s="9">
        <v>1.458544114352742E-2</v>
      </c>
      <c r="AM531" s="9">
        <v>2.268049686191672E-2</v>
      </c>
      <c r="AN531" s="9">
        <v>0</v>
      </c>
      <c r="AO531" s="9">
        <v>1.347928779515341E-2</v>
      </c>
    </row>
    <row r="532" spans="1:41" ht="19.95" customHeight="1" x14ac:dyDescent="0.3">
      <c r="A532" s="17" t="s">
        <v>184</v>
      </c>
      <c r="B532" s="7">
        <v>3.3601793681638098E-2</v>
      </c>
      <c r="C532" s="9">
        <v>4.6469246109255687E-2</v>
      </c>
      <c r="D532" s="9">
        <v>1.873681379627784E-2</v>
      </c>
      <c r="E532" s="9">
        <v>2.756459932106977E-2</v>
      </c>
      <c r="F532" s="9">
        <v>2.3006502906840871E-2</v>
      </c>
      <c r="G532" s="9">
        <v>3.8479422833749548E-2</v>
      </c>
      <c r="H532" s="13">
        <v>7.9551388885179181E-2</v>
      </c>
      <c r="I532" s="12">
        <v>1.4306665544843271E-2</v>
      </c>
      <c r="J532" s="11">
        <v>2.0563102093678169E-2</v>
      </c>
      <c r="K532" s="9">
        <v>2.8432182565933099E-2</v>
      </c>
      <c r="L532" s="9">
        <v>4.5512882838810109E-2</v>
      </c>
      <c r="M532" s="11">
        <v>3.2112109857632187E-2</v>
      </c>
      <c r="N532" s="11">
        <v>3.80227157769202E-2</v>
      </c>
      <c r="O532" s="10">
        <v>0</v>
      </c>
      <c r="P532" s="8">
        <v>8.1899193470522921E-2</v>
      </c>
      <c r="Q532" s="12">
        <v>0</v>
      </c>
      <c r="R532" s="13">
        <v>8.501045026287711E-2</v>
      </c>
      <c r="S532" s="9">
        <v>1.364420553282115E-2</v>
      </c>
      <c r="T532" s="9">
        <v>4.4070348490639129E-2</v>
      </c>
      <c r="U532" s="9">
        <v>2.33086361533376E-2</v>
      </c>
      <c r="V532" s="9">
        <v>8.6674983684527335E-2</v>
      </c>
      <c r="W532" s="11">
        <v>3.1782466602676113E-2</v>
      </c>
      <c r="X532" s="12">
        <v>1.1182215637228521E-2</v>
      </c>
      <c r="Y532" s="11">
        <v>2.577200560672532E-2</v>
      </c>
      <c r="Z532" s="11">
        <v>1.7661426338157048E-2</v>
      </c>
      <c r="AA532" s="11">
        <v>1.133836913019892E-2</v>
      </c>
      <c r="AB532" s="11">
        <v>4.3581918037987277E-2</v>
      </c>
      <c r="AC532" s="8">
        <v>7.4915152158664663E-2</v>
      </c>
      <c r="AD532" s="9">
        <v>3.1497386860830853E-2</v>
      </c>
      <c r="AE532" s="10">
        <v>6.4302513456290051E-3</v>
      </c>
      <c r="AF532" s="10">
        <v>0</v>
      </c>
      <c r="AG532" s="11">
        <v>5.3528248739704999E-2</v>
      </c>
      <c r="AH532" s="11">
        <v>4.2647040321370303E-2</v>
      </c>
      <c r="AI532" s="11">
        <v>2.109936619805914E-2</v>
      </c>
      <c r="AJ532" s="11">
        <v>9.295899077997374E-3</v>
      </c>
      <c r="AK532" s="10">
        <v>2.3747759734296839E-2</v>
      </c>
      <c r="AL532" s="9">
        <v>2.383475501827052E-2</v>
      </c>
      <c r="AM532" s="8">
        <v>0.2113216316989561</v>
      </c>
      <c r="AN532" s="8">
        <v>0.1065454675582629</v>
      </c>
      <c r="AO532" s="9">
        <v>2.7048665097238141E-2</v>
      </c>
    </row>
    <row r="533" spans="1:41" ht="19.95" customHeight="1" x14ac:dyDescent="0.3">
      <c r="A533" s="16" t="s">
        <v>47</v>
      </c>
      <c r="B533" s="7">
        <v>1.641003224285997E-2</v>
      </c>
      <c r="C533" s="9">
        <v>5.9304201422417388E-3</v>
      </c>
      <c r="D533" s="9">
        <v>4.56528665645745E-3</v>
      </c>
      <c r="E533" s="9">
        <v>2.0682601207369401E-2</v>
      </c>
      <c r="F533" s="9">
        <v>1.78407486486978E-2</v>
      </c>
      <c r="G533" s="9">
        <v>4.7181022036297718E-2</v>
      </c>
      <c r="H533" s="11">
        <v>1.178805190685543E-2</v>
      </c>
      <c r="I533" s="11">
        <v>9.3121376763185097E-3</v>
      </c>
      <c r="J533" s="11">
        <v>2.4581642670896249E-2</v>
      </c>
      <c r="K533" s="9">
        <v>2.0504027827615179E-2</v>
      </c>
      <c r="L533" s="9">
        <v>7.3279104455742242E-3</v>
      </c>
      <c r="M533" s="12">
        <v>1.040771595624666E-2</v>
      </c>
      <c r="N533" s="13">
        <v>3.422305556146122E-2</v>
      </c>
      <c r="O533" s="9">
        <v>0</v>
      </c>
      <c r="P533" s="9">
        <v>0</v>
      </c>
      <c r="Q533" s="11">
        <v>1.3729673429298711E-2</v>
      </c>
      <c r="R533" s="11">
        <v>1.4185373155382239E-2</v>
      </c>
      <c r="S533" s="9">
        <v>1.6697196760471981E-2</v>
      </c>
      <c r="T533" s="9">
        <v>1.2069520698321221E-2</v>
      </c>
      <c r="U533" s="9">
        <v>2.9219910336534319E-2</v>
      </c>
      <c r="V533" s="9">
        <v>0</v>
      </c>
      <c r="W533" s="11">
        <v>6.5312323126579339E-3</v>
      </c>
      <c r="X533" s="11">
        <v>5.5857071892996364E-3</v>
      </c>
      <c r="Y533" s="11">
        <v>5.9212030696087284E-3</v>
      </c>
      <c r="Z533" s="11">
        <v>1.1365824206851491E-2</v>
      </c>
      <c r="AA533" s="11">
        <v>0</v>
      </c>
      <c r="AB533" s="11">
        <v>2.3695490602617459E-2</v>
      </c>
      <c r="AC533" s="8">
        <v>3.5327202312475832E-2</v>
      </c>
      <c r="AD533" s="9">
        <v>9.5021688516118245E-3</v>
      </c>
      <c r="AE533" s="9">
        <v>9.1093133932735014E-3</v>
      </c>
      <c r="AF533" s="9">
        <v>3.199816329619722E-3</v>
      </c>
      <c r="AG533" s="13">
        <v>3.7016526490384873E-2</v>
      </c>
      <c r="AH533" s="11">
        <v>2.0704837889935549E-2</v>
      </c>
      <c r="AI533" s="12">
        <v>0</v>
      </c>
      <c r="AJ533" s="11">
        <v>8.5128355098101367E-3</v>
      </c>
      <c r="AK533" s="10">
        <v>6.0380008728882998E-3</v>
      </c>
      <c r="AL533" s="9">
        <v>2.1139990945150931E-2</v>
      </c>
      <c r="AM533" s="9">
        <v>2.7759498334055239E-2</v>
      </c>
      <c r="AN533" s="9">
        <v>1.8858390313310672E-2</v>
      </c>
      <c r="AO533" s="8">
        <v>9.3025464209171405E-2</v>
      </c>
    </row>
    <row r="534" spans="1:41" ht="19.95" customHeight="1" x14ac:dyDescent="0.3">
      <c r="A534" s="17" t="s">
        <v>176</v>
      </c>
      <c r="B534" s="7">
        <v>1.39652390313137E-3</v>
      </c>
      <c r="C534" s="9">
        <v>0</v>
      </c>
      <c r="D534" s="9">
        <v>0</v>
      </c>
      <c r="E534" s="9">
        <v>0</v>
      </c>
      <c r="F534" s="9">
        <v>2.3477137275901561E-3</v>
      </c>
      <c r="G534" s="9">
        <v>7.7840033984538049E-3</v>
      </c>
      <c r="H534" s="11">
        <v>0</v>
      </c>
      <c r="I534" s="11">
        <v>4.3451273741156472E-3</v>
      </c>
      <c r="J534" s="11">
        <v>0</v>
      </c>
      <c r="K534" s="9">
        <v>1.01098098664686E-3</v>
      </c>
      <c r="L534" s="9">
        <v>2.2757937098789901E-3</v>
      </c>
      <c r="M534" s="11">
        <v>1.8670997295076219E-3</v>
      </c>
      <c r="N534" s="11">
        <v>0</v>
      </c>
      <c r="O534" s="9">
        <v>0</v>
      </c>
      <c r="P534" s="9">
        <v>0</v>
      </c>
      <c r="Q534" s="11">
        <v>0</v>
      </c>
      <c r="R534" s="11">
        <v>1.972725883435055E-3</v>
      </c>
      <c r="S534" s="9">
        <v>0</v>
      </c>
      <c r="T534" s="9">
        <v>1.560493477918313E-3</v>
      </c>
      <c r="U534" s="9">
        <v>0</v>
      </c>
      <c r="V534" s="8">
        <v>1.6247253970408441E-2</v>
      </c>
      <c r="W534" s="11">
        <v>6.8475959952804437E-3</v>
      </c>
      <c r="X534" s="11">
        <v>1.6723455062604281E-3</v>
      </c>
      <c r="Y534" s="11">
        <v>2.3362860277986422E-3</v>
      </c>
      <c r="Z534" s="11">
        <v>0</v>
      </c>
      <c r="AA534" s="11">
        <v>0</v>
      </c>
      <c r="AB534" s="11">
        <v>0</v>
      </c>
      <c r="AC534" s="8">
        <v>4.991179811147402E-3</v>
      </c>
      <c r="AD534" s="9">
        <v>0</v>
      </c>
      <c r="AE534" s="9">
        <v>0</v>
      </c>
      <c r="AF534" s="9">
        <v>0</v>
      </c>
      <c r="AG534" s="11">
        <v>0</v>
      </c>
      <c r="AH534" s="11">
        <v>4.5621220061637519E-3</v>
      </c>
      <c r="AI534" s="11">
        <v>0</v>
      </c>
      <c r="AJ534" s="11">
        <v>0</v>
      </c>
      <c r="AK534" s="9">
        <v>2.233309517268025E-3</v>
      </c>
      <c r="AL534" s="9">
        <v>0</v>
      </c>
      <c r="AM534" s="9">
        <v>0</v>
      </c>
      <c r="AN534" s="9">
        <v>0</v>
      </c>
      <c r="AO534" s="9">
        <v>0</v>
      </c>
    </row>
    <row r="537" spans="1:41" x14ac:dyDescent="0.3">
      <c r="A537" s="1" t="s">
        <v>24</v>
      </c>
    </row>
    <row r="538" spans="1:41" ht="40.049999999999997" customHeight="1" x14ac:dyDescent="0.3">
      <c r="A538" s="19" t="s">
        <v>185</v>
      </c>
      <c r="B538" s="33"/>
      <c r="C538" s="33" t="s">
        <v>185</v>
      </c>
      <c r="D538" s="18"/>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c r="AH538" s="18"/>
      <c r="AI538" s="18"/>
      <c r="AJ538" s="18"/>
      <c r="AK538" s="18"/>
      <c r="AL538" s="18"/>
      <c r="AM538" s="18"/>
      <c r="AN538" s="18"/>
      <c r="AO538" s="18"/>
    </row>
    <row r="539" spans="1:41" ht="22.05" customHeight="1" x14ac:dyDescent="0.3">
      <c r="A539" s="2"/>
      <c r="B539" s="2"/>
      <c r="C539" s="51" t="s">
        <v>1</v>
      </c>
      <c r="D539" s="52"/>
      <c r="E539" s="52"/>
      <c r="F539" s="52"/>
      <c r="G539" s="53"/>
      <c r="H539" s="51" t="s">
        <v>2</v>
      </c>
      <c r="I539" s="52"/>
      <c r="J539" s="53"/>
      <c r="K539" s="51" t="s">
        <v>26</v>
      </c>
      <c r="L539" s="53"/>
      <c r="M539" s="51" t="s">
        <v>27</v>
      </c>
      <c r="N539" s="53"/>
      <c r="O539" s="51" t="s">
        <v>28</v>
      </c>
      <c r="P539" s="53"/>
      <c r="Q539" s="51" t="s">
        <v>29</v>
      </c>
      <c r="R539" s="53"/>
      <c r="S539" s="51" t="s">
        <v>30</v>
      </c>
      <c r="T539" s="52"/>
      <c r="U539" s="52"/>
      <c r="V539" s="53"/>
      <c r="W539" s="51" t="s">
        <v>31</v>
      </c>
      <c r="X539" s="52"/>
      <c r="Y539" s="52"/>
      <c r="Z539" s="52"/>
      <c r="AA539" s="52"/>
      <c r="AB539" s="53"/>
      <c r="AC539" s="51" t="s">
        <v>32</v>
      </c>
      <c r="AD539" s="52"/>
      <c r="AE539" s="52"/>
      <c r="AF539" s="53"/>
      <c r="AG539" s="51" t="s">
        <v>33</v>
      </c>
      <c r="AH539" s="52"/>
      <c r="AI539" s="52"/>
      <c r="AJ539" s="53"/>
      <c r="AK539" s="51" t="s">
        <v>34</v>
      </c>
      <c r="AL539" s="52"/>
      <c r="AM539" s="52"/>
      <c r="AN539" s="52"/>
      <c r="AO539" s="53"/>
    </row>
    <row r="540" spans="1:41" ht="58.05" customHeight="1" x14ac:dyDescent="0.3">
      <c r="A540" s="3" t="s">
        <v>35</v>
      </c>
      <c r="B540" s="3" t="s">
        <v>0</v>
      </c>
      <c r="C540" s="3" t="s">
        <v>3</v>
      </c>
      <c r="D540" s="3" t="s">
        <v>4</v>
      </c>
      <c r="E540" s="3" t="s">
        <v>5</v>
      </c>
      <c r="F540" s="3" t="s">
        <v>6</v>
      </c>
      <c r="G540" s="3" t="s">
        <v>7</v>
      </c>
      <c r="H540" s="3" t="s">
        <v>8</v>
      </c>
      <c r="I540" s="3" t="s">
        <v>9</v>
      </c>
      <c r="J540" s="3" t="s">
        <v>10</v>
      </c>
      <c r="K540" s="3" t="s">
        <v>36</v>
      </c>
      <c r="L540" s="3" t="s">
        <v>37</v>
      </c>
      <c r="M540" s="3" t="s">
        <v>38</v>
      </c>
      <c r="N540" s="3" t="s">
        <v>39</v>
      </c>
      <c r="O540" s="3" t="s">
        <v>40</v>
      </c>
      <c r="P540" s="3" t="s">
        <v>41</v>
      </c>
      <c r="Q540" s="3" t="s">
        <v>42</v>
      </c>
      <c r="R540" s="3" t="s">
        <v>43</v>
      </c>
      <c r="S540" s="3" t="s">
        <v>44</v>
      </c>
      <c r="T540" s="3" t="s">
        <v>45</v>
      </c>
      <c r="U540" s="3" t="s">
        <v>46</v>
      </c>
      <c r="V540" s="3" t="s">
        <v>47</v>
      </c>
      <c r="W540" s="3" t="s">
        <v>48</v>
      </c>
      <c r="X540" s="3" t="s">
        <v>49</v>
      </c>
      <c r="Y540" s="3" t="s">
        <v>50</v>
      </c>
      <c r="Z540" s="3" t="s">
        <v>51</v>
      </c>
      <c r="AA540" s="3" t="s">
        <v>52</v>
      </c>
      <c r="AB540" s="3" t="s">
        <v>53</v>
      </c>
      <c r="AC540" s="3" t="s">
        <v>54</v>
      </c>
      <c r="AD540" s="3" t="s">
        <v>55</v>
      </c>
      <c r="AE540" s="3" t="s">
        <v>56</v>
      </c>
      <c r="AF540" s="3" t="s">
        <v>57</v>
      </c>
      <c r="AG540" s="3" t="s">
        <v>58</v>
      </c>
      <c r="AH540" s="3" t="s">
        <v>59</v>
      </c>
      <c r="AI540" s="3" t="s">
        <v>60</v>
      </c>
      <c r="AJ540" s="3" t="s">
        <v>61</v>
      </c>
      <c r="AK540" s="3" t="s">
        <v>62</v>
      </c>
      <c r="AL540" s="3" t="s">
        <v>63</v>
      </c>
      <c r="AM540" s="3" t="s">
        <v>64</v>
      </c>
      <c r="AN540" s="3" t="s">
        <v>65</v>
      </c>
      <c r="AO540" s="3" t="s">
        <v>47</v>
      </c>
    </row>
    <row r="541" spans="1:41" ht="19.95" customHeight="1" x14ac:dyDescent="0.3">
      <c r="A541" s="14" t="s">
        <v>11</v>
      </c>
      <c r="B541" s="4">
        <v>1273.1892472505569</v>
      </c>
      <c r="C541" s="5">
        <v>281.38783437013632</v>
      </c>
      <c r="D541" s="5">
        <v>156.87679451704031</v>
      </c>
      <c r="E541" s="5">
        <v>242.28814059495929</v>
      </c>
      <c r="F541" s="5">
        <v>378.67462205886841</v>
      </c>
      <c r="G541" s="5">
        <v>114.2111023068428</v>
      </c>
      <c r="H541" s="6">
        <v>324.82507395744318</v>
      </c>
      <c r="I541" s="6">
        <v>409.20301383733749</v>
      </c>
      <c r="J541" s="6">
        <v>539.16115945577621</v>
      </c>
      <c r="K541" s="5">
        <v>879.36333149671555</v>
      </c>
      <c r="L541" s="5">
        <v>390.64156150817871</v>
      </c>
      <c r="M541" s="6">
        <v>952.30007743835449</v>
      </c>
      <c r="N541" s="6">
        <v>320.88916981220251</v>
      </c>
      <c r="O541" s="5">
        <v>728.15105319023132</v>
      </c>
      <c r="P541" s="5">
        <v>522.36707824468613</v>
      </c>
      <c r="Q541" s="6">
        <v>705.62111341953278</v>
      </c>
      <c r="R541" s="6">
        <v>450.65541845560068</v>
      </c>
      <c r="S541" s="5">
        <v>426.85257858037949</v>
      </c>
      <c r="T541" s="5">
        <v>569.70414876937866</v>
      </c>
      <c r="U541" s="5">
        <v>150.11412614583969</v>
      </c>
      <c r="V541" s="5">
        <v>54.718145608901978</v>
      </c>
      <c r="W541" s="6">
        <v>129.82944804430011</v>
      </c>
      <c r="X541" s="6">
        <v>531.60044091939926</v>
      </c>
      <c r="Y541" s="6">
        <v>380.52686953544622</v>
      </c>
      <c r="Z541" s="6">
        <v>206.95975202322009</v>
      </c>
      <c r="AA541" s="6">
        <v>98.745973408222198</v>
      </c>
      <c r="AB541" s="6">
        <v>485.48699074983602</v>
      </c>
      <c r="AC541" s="5">
        <v>356.23625761270517</v>
      </c>
      <c r="AD541" s="5">
        <v>306.94997888803482</v>
      </c>
      <c r="AE541" s="5">
        <v>265.90273243188858</v>
      </c>
      <c r="AF541" s="5">
        <v>223.8214519023895</v>
      </c>
      <c r="AG541" s="6">
        <v>302.080735206604</v>
      </c>
      <c r="AH541" s="6">
        <v>389.73951476812363</v>
      </c>
      <c r="AI541" s="6">
        <v>388.53036117553711</v>
      </c>
      <c r="AJ541" s="6">
        <v>192.83863610029221</v>
      </c>
      <c r="AK541" s="5">
        <v>796.14545285701752</v>
      </c>
      <c r="AL541" s="5">
        <v>309.1242533326149</v>
      </c>
      <c r="AM541" s="5">
        <v>47.752918004989617</v>
      </c>
      <c r="AN541" s="5">
        <v>39.816687405109413</v>
      </c>
      <c r="AO541" s="5">
        <v>80.3499356508255</v>
      </c>
    </row>
    <row r="542" spans="1:41" ht="19.95" customHeight="1" x14ac:dyDescent="0.3">
      <c r="A542" s="15" t="s">
        <v>12</v>
      </c>
      <c r="B542" s="4">
        <v>1298</v>
      </c>
      <c r="C542" s="5">
        <v>313</v>
      </c>
      <c r="D542" s="5">
        <v>160</v>
      </c>
      <c r="E542" s="5">
        <v>254</v>
      </c>
      <c r="F542" s="5">
        <v>363</v>
      </c>
      <c r="G542" s="5">
        <v>116</v>
      </c>
      <c r="H542" s="6">
        <v>239</v>
      </c>
      <c r="I542" s="6">
        <v>449</v>
      </c>
      <c r="J542" s="6">
        <v>610</v>
      </c>
      <c r="K542" s="5">
        <v>905</v>
      </c>
      <c r="L542" s="5">
        <v>390</v>
      </c>
      <c r="M542" s="6">
        <v>954</v>
      </c>
      <c r="N542" s="6">
        <v>344</v>
      </c>
      <c r="O542" s="5">
        <v>740</v>
      </c>
      <c r="P542" s="5">
        <v>537</v>
      </c>
      <c r="Q542" s="6">
        <v>763</v>
      </c>
      <c r="R542" s="6">
        <v>432</v>
      </c>
      <c r="S542" s="5">
        <v>443</v>
      </c>
      <c r="T542" s="5">
        <v>575</v>
      </c>
      <c r="U542" s="5">
        <v>158</v>
      </c>
      <c r="V542" s="5">
        <v>57</v>
      </c>
      <c r="W542" s="6">
        <v>132</v>
      </c>
      <c r="X542" s="6">
        <v>558</v>
      </c>
      <c r="Y542" s="6">
        <v>394</v>
      </c>
      <c r="Z542" s="6">
        <v>198</v>
      </c>
      <c r="AA542" s="6">
        <v>101</v>
      </c>
      <c r="AB542" s="6">
        <v>492</v>
      </c>
      <c r="AC542" s="5">
        <v>343</v>
      </c>
      <c r="AD542" s="5">
        <v>319</v>
      </c>
      <c r="AE542" s="5">
        <v>280</v>
      </c>
      <c r="AF542" s="5">
        <v>234</v>
      </c>
      <c r="AG542" s="6">
        <v>186</v>
      </c>
      <c r="AH542" s="6">
        <v>460</v>
      </c>
      <c r="AI542" s="6">
        <v>448</v>
      </c>
      <c r="AJ542" s="6">
        <v>204</v>
      </c>
      <c r="AK542" s="5">
        <v>807</v>
      </c>
      <c r="AL542" s="5">
        <v>348</v>
      </c>
      <c r="AM542" s="5">
        <v>33</v>
      </c>
      <c r="AN542" s="5">
        <v>37</v>
      </c>
      <c r="AO542" s="5">
        <v>73</v>
      </c>
    </row>
    <row r="543" spans="1:41" ht="19.95" customHeight="1" x14ac:dyDescent="0.3">
      <c r="A543" s="16" t="s">
        <v>186</v>
      </c>
      <c r="B543" s="7">
        <v>0.32179865321868101</v>
      </c>
      <c r="C543" s="10">
        <v>0.26010827183275798</v>
      </c>
      <c r="D543" s="9">
        <v>0.36047226851163611</v>
      </c>
      <c r="E543" s="9">
        <v>0.33090318451689238</v>
      </c>
      <c r="F543" s="8">
        <v>0.36423416675636461</v>
      </c>
      <c r="G543" s="9">
        <v>0.36095694311144572</v>
      </c>
      <c r="H543" s="11">
        <v>0.28180207157670628</v>
      </c>
      <c r="I543" s="11">
        <v>0.34777203093359638</v>
      </c>
      <c r="J543" s="11">
        <v>0.32618232980214651</v>
      </c>
      <c r="K543" s="9">
        <v>0.32325242648577268</v>
      </c>
      <c r="L543" s="9">
        <v>0.31768687695238002</v>
      </c>
      <c r="M543" s="13">
        <v>0.37717634716570769</v>
      </c>
      <c r="N543" s="12">
        <v>0.15745473888534769</v>
      </c>
      <c r="O543" s="8">
        <v>0.46342973699790391</v>
      </c>
      <c r="P543" s="10">
        <v>0.13178937935121299</v>
      </c>
      <c r="Q543" s="13">
        <v>0.39548995896655043</v>
      </c>
      <c r="R543" s="12">
        <v>0.2153492445175394</v>
      </c>
      <c r="S543" s="8">
        <v>0.95984095122570268</v>
      </c>
      <c r="T543" s="10">
        <v>0</v>
      </c>
      <c r="U543" s="10">
        <v>0</v>
      </c>
      <c r="V543" s="10">
        <v>0</v>
      </c>
      <c r="W543" s="11">
        <v>0.32840043156223409</v>
      </c>
      <c r="X543" s="11">
        <v>0.32394246900189039</v>
      </c>
      <c r="Y543" s="11">
        <v>0.32177737884620572</v>
      </c>
      <c r="Z543" s="11">
        <v>0.34309604526760229</v>
      </c>
      <c r="AA543" s="11">
        <v>0.26943589569160209</v>
      </c>
      <c r="AB543" s="11">
        <v>0.31626102629888181</v>
      </c>
      <c r="AC543" s="10">
        <v>0.24488367752205789</v>
      </c>
      <c r="AD543" s="9">
        <v>0.30754849408066232</v>
      </c>
      <c r="AE543" s="8">
        <v>0.39345113757161482</v>
      </c>
      <c r="AF543" s="8">
        <v>0.39201593010533808</v>
      </c>
      <c r="AG543" s="11">
        <v>0.3118705503982106</v>
      </c>
      <c r="AH543" s="11">
        <v>0.34052667732027542</v>
      </c>
      <c r="AI543" s="11">
        <v>0.34237855045084881</v>
      </c>
      <c r="AJ543" s="12">
        <v>0.25803613352899929</v>
      </c>
      <c r="AK543" s="9">
        <v>0.34197029478447072</v>
      </c>
      <c r="AL543" s="9">
        <v>0.30093350697644311</v>
      </c>
      <c r="AM543" s="9">
        <v>0.27097165061774969</v>
      </c>
      <c r="AN543" s="9">
        <v>0.26004200381290388</v>
      </c>
      <c r="AO543" s="9">
        <v>0.26301136202823061</v>
      </c>
    </row>
    <row r="544" spans="1:41" ht="19.95" customHeight="1" x14ac:dyDescent="0.3">
      <c r="A544" s="17" t="s">
        <v>45</v>
      </c>
      <c r="B544" s="7">
        <v>0.44746226847238202</v>
      </c>
      <c r="C544" s="9">
        <v>0.45632210109215482</v>
      </c>
      <c r="D544" s="9">
        <v>0.45410675269502909</v>
      </c>
      <c r="E544" s="9">
        <v>0.41337403199265399</v>
      </c>
      <c r="F544" s="9">
        <v>0.47250728037916012</v>
      </c>
      <c r="G544" s="9">
        <v>0.40555107651172961</v>
      </c>
      <c r="H544" s="11">
        <v>0.47498049469294379</v>
      </c>
      <c r="I544" s="11">
        <v>0.42964218381483449</v>
      </c>
      <c r="J544" s="11">
        <v>0.4444083067956382</v>
      </c>
      <c r="K544" s="9">
        <v>0.43296103729062768</v>
      </c>
      <c r="L544" s="9">
        <v>0.4837531569340251</v>
      </c>
      <c r="M544" s="11">
        <v>0.44345534962307481</v>
      </c>
      <c r="N544" s="11">
        <v>0.45935356767926278</v>
      </c>
      <c r="O544" s="10">
        <v>0.32210231699777703</v>
      </c>
      <c r="P544" s="8">
        <v>0.62676218587244981</v>
      </c>
      <c r="Q544" s="12">
        <v>0.38661196452899849</v>
      </c>
      <c r="R544" s="13">
        <v>0.5615248215985027</v>
      </c>
      <c r="S544" s="10">
        <v>0</v>
      </c>
      <c r="T544" s="8">
        <v>1</v>
      </c>
      <c r="U544" s="10">
        <v>0</v>
      </c>
      <c r="V544" s="10">
        <v>0</v>
      </c>
      <c r="W544" s="11">
        <v>0.39703763371413497</v>
      </c>
      <c r="X544" s="11">
        <v>0.46763133537867541</v>
      </c>
      <c r="Y544" s="11">
        <v>0.47376191130847239</v>
      </c>
      <c r="Z544" s="12">
        <v>0.38478962459691463</v>
      </c>
      <c r="AA544" s="11">
        <v>0.48063071529048701</v>
      </c>
      <c r="AB544" s="11">
        <v>0.45145305677407038</v>
      </c>
      <c r="AC544" s="8">
        <v>0.51198929899463097</v>
      </c>
      <c r="AD544" s="9">
        <v>0.47151998425997638</v>
      </c>
      <c r="AE544" s="9">
        <v>0.41475774974345569</v>
      </c>
      <c r="AF544" s="10">
        <v>0.38554792910909108</v>
      </c>
      <c r="AG544" s="11">
        <v>0.47354575233662982</v>
      </c>
      <c r="AH544" s="11">
        <v>0.43644675138860378</v>
      </c>
      <c r="AI544" s="11">
        <v>0.4327899024616404</v>
      </c>
      <c r="AJ544" s="11">
        <v>0.458427519051335</v>
      </c>
      <c r="AK544" s="9">
        <v>0.43570462727458997</v>
      </c>
      <c r="AL544" s="9">
        <v>0.46461936799646403</v>
      </c>
      <c r="AM544" s="9">
        <v>0.53924805527857556</v>
      </c>
      <c r="AN544" s="9">
        <v>0.37382825681287291</v>
      </c>
      <c r="AO544" s="9">
        <v>0.47989465623168293</v>
      </c>
    </row>
    <row r="545" spans="1:41" ht="19.95" customHeight="1" x14ac:dyDescent="0.3">
      <c r="A545" s="16" t="s">
        <v>46</v>
      </c>
      <c r="B545" s="7">
        <v>0.11790401660241009</v>
      </c>
      <c r="C545" s="8">
        <v>0.1576238675502436</v>
      </c>
      <c r="D545" s="9">
        <v>9.9940197059542865E-2</v>
      </c>
      <c r="E545" s="9">
        <v>0.13591998421949941</v>
      </c>
      <c r="F545" s="9">
        <v>9.6492417086611493E-2</v>
      </c>
      <c r="G545" s="9">
        <v>9.6332044419119439E-2</v>
      </c>
      <c r="H545" s="11">
        <v>8.0124577993247403E-2</v>
      </c>
      <c r="I545" s="11">
        <v>0.1331752524338001</v>
      </c>
      <c r="J545" s="11">
        <v>0.12907446741742359</v>
      </c>
      <c r="K545" s="9">
        <v>0.1265577766065413</v>
      </c>
      <c r="L545" s="9">
        <v>9.6897143333029484E-2</v>
      </c>
      <c r="M545" s="12">
        <v>7.6679740358277834E-2</v>
      </c>
      <c r="N545" s="13">
        <v>0.24024495282846789</v>
      </c>
      <c r="O545" s="8">
        <v>0.14705734230300829</v>
      </c>
      <c r="P545" s="10">
        <v>7.3985991407015575E-2</v>
      </c>
      <c r="Q545" s="13">
        <v>0.155281805447747</v>
      </c>
      <c r="R545" s="12">
        <v>7.1129097877636882E-2</v>
      </c>
      <c r="S545" s="10">
        <v>0</v>
      </c>
      <c r="T545" s="10">
        <v>0</v>
      </c>
      <c r="U545" s="8">
        <v>1</v>
      </c>
      <c r="V545" s="10">
        <v>0</v>
      </c>
      <c r="W545" s="13">
        <v>0.17777983955317259</v>
      </c>
      <c r="X545" s="12">
        <v>0.1016292563733051</v>
      </c>
      <c r="Y545" s="11">
        <v>9.8657925934362428E-2</v>
      </c>
      <c r="Z545" s="13">
        <v>0.16252936510396379</v>
      </c>
      <c r="AA545" s="11">
        <v>0.1665294453443939</v>
      </c>
      <c r="AB545" s="11">
        <v>0.1127950112098218</v>
      </c>
      <c r="AC545" s="10">
        <v>7.7442286310043559E-2</v>
      </c>
      <c r="AD545" s="9">
        <v>0.1110406950974185</v>
      </c>
      <c r="AE545" s="9">
        <v>0.1477006439829236</v>
      </c>
      <c r="AF545" s="9">
        <v>0.15649555801916029</v>
      </c>
      <c r="AG545" s="11">
        <v>9.5482858861889522E-2</v>
      </c>
      <c r="AH545" s="12">
        <v>8.9845446454786232E-2</v>
      </c>
      <c r="AI545" s="11">
        <v>0.1231099805516697</v>
      </c>
      <c r="AJ545" s="13">
        <v>0.19924590219442059</v>
      </c>
      <c r="AK545" s="9">
        <v>0.1172094299065</v>
      </c>
      <c r="AL545" s="9">
        <v>0.13036976584471471</v>
      </c>
      <c r="AM545" s="9">
        <v>2.6853083790821471E-2</v>
      </c>
      <c r="AN545" s="9">
        <v>7.5492128961260813E-2</v>
      </c>
      <c r="AO545" s="9">
        <v>0.15195725126824949</v>
      </c>
    </row>
    <row r="546" spans="1:41" ht="19.95" customHeight="1" x14ac:dyDescent="0.3">
      <c r="A546" s="17" t="s">
        <v>187</v>
      </c>
      <c r="B546" s="7">
        <v>1.346382209845241E-2</v>
      </c>
      <c r="C546" s="9">
        <v>1.9398035153253959E-2</v>
      </c>
      <c r="D546" s="9">
        <v>4.56528665645745E-3</v>
      </c>
      <c r="E546" s="9">
        <v>1.54631234434614E-2</v>
      </c>
      <c r="F546" s="9">
        <v>9.1920999998789891E-3</v>
      </c>
      <c r="G546" s="9">
        <v>2.617267297473462E-2</v>
      </c>
      <c r="H546" s="11">
        <v>3.7678094390067559E-3</v>
      </c>
      <c r="I546" s="11">
        <v>1.2982094185324649E-2</v>
      </c>
      <c r="J546" s="11">
        <v>1.9670931947530279E-2</v>
      </c>
      <c r="K546" s="9">
        <v>1.4913636404011081E-2</v>
      </c>
      <c r="L546" s="9">
        <v>1.0309933520982599E-2</v>
      </c>
      <c r="M546" s="12">
        <v>2.475320547056385E-3</v>
      </c>
      <c r="N546" s="13">
        <v>4.6074305289424813E-2</v>
      </c>
      <c r="O546" s="9">
        <v>1.206779538646883E-2</v>
      </c>
      <c r="P546" s="9">
        <v>8.8996325597680177E-3</v>
      </c>
      <c r="Q546" s="11">
        <v>1.564340819873886E-2</v>
      </c>
      <c r="R546" s="11">
        <v>7.2707704574247762E-3</v>
      </c>
      <c r="S546" s="8">
        <v>4.015904877429733E-2</v>
      </c>
      <c r="T546" s="10">
        <v>0</v>
      </c>
      <c r="U546" s="9">
        <v>0</v>
      </c>
      <c r="V546" s="9">
        <v>0</v>
      </c>
      <c r="W546" s="11">
        <v>2.307375437516905E-2</v>
      </c>
      <c r="X546" s="11">
        <v>1.6131545663654049E-2</v>
      </c>
      <c r="Y546" s="11">
        <v>1.762960518620495E-2</v>
      </c>
      <c r="Z546" s="11">
        <v>2.5675264014238999E-2</v>
      </c>
      <c r="AA546" s="11">
        <v>7.2528277558791777E-3</v>
      </c>
      <c r="AB546" s="11">
        <v>7.2983414860039852E-3</v>
      </c>
      <c r="AC546" s="9">
        <v>1.8912001213623821E-2</v>
      </c>
      <c r="AD546" s="9">
        <v>7.2625785900815448E-3</v>
      </c>
      <c r="AE546" s="9">
        <v>5.7802690374350501E-3</v>
      </c>
      <c r="AF546" s="9">
        <v>1.327417959484233E-2</v>
      </c>
      <c r="AG546" s="11">
        <v>9.1718172126107871E-3</v>
      </c>
      <c r="AH546" s="11">
        <v>2.1156832644525139E-2</v>
      </c>
      <c r="AI546" s="11">
        <v>6.0055008790643712E-3</v>
      </c>
      <c r="AJ546" s="11">
        <v>1.9666137440502961E-2</v>
      </c>
      <c r="AK546" s="10">
        <v>8.118024845269925E-3</v>
      </c>
      <c r="AL546" s="9">
        <v>2.222036367758359E-2</v>
      </c>
      <c r="AM546" s="9">
        <v>0</v>
      </c>
      <c r="AN546" s="9">
        <v>1.8858390313310672E-2</v>
      </c>
      <c r="AO546" s="9">
        <v>3.8072625303836857E-2</v>
      </c>
    </row>
    <row r="547" spans="1:41" ht="19.95" customHeight="1" x14ac:dyDescent="0.3">
      <c r="A547" s="16" t="s">
        <v>188</v>
      </c>
      <c r="B547" s="7">
        <v>3.2149667191879061E-2</v>
      </c>
      <c r="C547" s="9">
        <v>3.6081122342099023E-2</v>
      </c>
      <c r="D547" s="9">
        <v>1.5440480028383391E-2</v>
      </c>
      <c r="E547" s="9">
        <v>4.4417663119597918E-2</v>
      </c>
      <c r="F547" s="10">
        <v>1.8883578577095619E-2</v>
      </c>
      <c r="G547" s="8">
        <v>6.2223624779522292E-2</v>
      </c>
      <c r="H547" s="11">
        <v>2.945992142466753E-2</v>
      </c>
      <c r="I547" s="11">
        <v>2.227929002530691E-2</v>
      </c>
      <c r="J547" s="11">
        <v>4.1261386138756809E-2</v>
      </c>
      <c r="K547" s="9">
        <v>3.6475357714384128E-2</v>
      </c>
      <c r="L547" s="9">
        <v>2.047280281202726E-2</v>
      </c>
      <c r="M547" s="11">
        <v>3.1733303124402437E-2</v>
      </c>
      <c r="N547" s="11">
        <v>3.3385307316263997E-2</v>
      </c>
      <c r="O547" s="10">
        <v>6.7070339150061024E-3</v>
      </c>
      <c r="P547" s="8">
        <v>6.7308715687137935E-2</v>
      </c>
      <c r="Q547" s="12">
        <v>1.7303673606796639E-2</v>
      </c>
      <c r="R547" s="13">
        <v>5.1919719474639373E-2</v>
      </c>
      <c r="S547" s="10">
        <v>0</v>
      </c>
      <c r="T547" s="10">
        <v>0</v>
      </c>
      <c r="U547" s="10">
        <v>0</v>
      </c>
      <c r="V547" s="8">
        <v>0.74806282478851382</v>
      </c>
      <c r="W547" s="11">
        <v>3.042654675949193E-2</v>
      </c>
      <c r="X547" s="11">
        <v>3.2128771317757182E-2</v>
      </c>
      <c r="Y547" s="11">
        <v>3.6199917026042992E-2</v>
      </c>
      <c r="Z547" s="11">
        <v>2.8655147022490279E-2</v>
      </c>
      <c r="AA547" s="11">
        <v>2.9050589520765301E-2</v>
      </c>
      <c r="AB547" s="11">
        <v>3.7558023320242731E-2</v>
      </c>
      <c r="AC547" s="8">
        <v>5.3609080574973968E-2</v>
      </c>
      <c r="AD547" s="9">
        <v>3.1459480673185998E-2</v>
      </c>
      <c r="AE547" s="9">
        <v>1.8537084921769861E-2</v>
      </c>
      <c r="AF547" s="10">
        <v>9.6093896007230645E-3</v>
      </c>
      <c r="AG547" s="11">
        <v>3.4844347758172627E-2</v>
      </c>
      <c r="AH547" s="13">
        <v>4.9076630140473081E-2</v>
      </c>
      <c r="AI547" s="11">
        <v>1.927085240226098E-2</v>
      </c>
      <c r="AJ547" s="11">
        <v>1.9666137440502961E-2</v>
      </c>
      <c r="AK547" s="9">
        <v>3.0278313400568559E-2</v>
      </c>
      <c r="AL547" s="9">
        <v>3.8911411349271112E-2</v>
      </c>
      <c r="AM547" s="9">
        <v>2.344607080359451E-2</v>
      </c>
      <c r="AN547" s="9">
        <v>7.440102172237878E-2</v>
      </c>
      <c r="AO547" s="9">
        <v>8.9133554484570783E-3</v>
      </c>
    </row>
    <row r="548" spans="1:41" ht="19.95" customHeight="1" x14ac:dyDescent="0.3">
      <c r="A548" s="17" t="s">
        <v>189</v>
      </c>
      <c r="B548" s="7">
        <v>6.2469514479519522E-3</v>
      </c>
      <c r="C548" s="9">
        <v>9.3560516242574259E-3</v>
      </c>
      <c r="D548" s="9">
        <v>8.6217767875664767E-3</v>
      </c>
      <c r="E548" s="9">
        <v>6.966887597426202E-3</v>
      </c>
      <c r="F548" s="9">
        <v>4.1305483172167246E-3</v>
      </c>
      <c r="G548" s="9">
        <v>6.2707348256943636E-3</v>
      </c>
      <c r="H548" s="11">
        <v>3.4468345777084811E-3</v>
      </c>
      <c r="I548" s="11">
        <v>2.3748767045599522E-3</v>
      </c>
      <c r="J548" s="11">
        <v>1.087267935977556E-2</v>
      </c>
      <c r="K548" s="9">
        <v>6.9570169225459484E-3</v>
      </c>
      <c r="L548" s="9">
        <v>4.6994636880214689E-3</v>
      </c>
      <c r="M548" s="12">
        <v>2.1961827486637279E-3</v>
      </c>
      <c r="N548" s="13">
        <v>1.826838348404913E-2</v>
      </c>
      <c r="O548" s="9">
        <v>7.0992470539987503E-3</v>
      </c>
      <c r="P548" s="9">
        <v>5.3300204173619536E-3</v>
      </c>
      <c r="Q548" s="11">
        <v>8.5225263009227597E-3</v>
      </c>
      <c r="R548" s="11">
        <v>4.3045680459636434E-3</v>
      </c>
      <c r="S548" s="10">
        <v>0</v>
      </c>
      <c r="T548" s="10">
        <v>0</v>
      </c>
      <c r="U548" s="9">
        <v>0</v>
      </c>
      <c r="V548" s="8">
        <v>0.1453549151405229</v>
      </c>
      <c r="W548" s="11">
        <v>0</v>
      </c>
      <c r="X548" s="11">
        <v>5.3905476615116249E-3</v>
      </c>
      <c r="Y548" s="11">
        <v>5.3750708819918632E-3</v>
      </c>
      <c r="Z548" s="11">
        <v>1.395924971570464E-2</v>
      </c>
      <c r="AA548" s="13">
        <v>2.5164241410707219E-2</v>
      </c>
      <c r="AB548" s="11">
        <v>7.0031529598896429E-3</v>
      </c>
      <c r="AC548" s="9">
        <v>9.1085494289143507E-3</v>
      </c>
      <c r="AD548" s="9">
        <v>5.0055261762309124E-3</v>
      </c>
      <c r="AE548" s="9">
        <v>3.1889340829495991E-3</v>
      </c>
      <c r="AF548" s="9">
        <v>1.038490006528304E-2</v>
      </c>
      <c r="AG548" s="11">
        <v>4.477467603320651E-3</v>
      </c>
      <c r="AH548" s="11">
        <v>1.056122624728721E-2</v>
      </c>
      <c r="AI548" s="11">
        <v>3.8943180749217311E-3</v>
      </c>
      <c r="AJ548" s="11">
        <v>5.0394813230923074E-3</v>
      </c>
      <c r="AK548" s="9">
        <v>3.819089760894978E-3</v>
      </c>
      <c r="AL548" s="9">
        <v>1.227138319598145E-2</v>
      </c>
      <c r="AM548" s="9">
        <v>2.344607080359451E-2</v>
      </c>
      <c r="AN548" s="9">
        <v>0</v>
      </c>
      <c r="AO548" s="9">
        <v>0</v>
      </c>
    </row>
    <row r="549" spans="1:41" ht="19.95" customHeight="1" x14ac:dyDescent="0.3">
      <c r="A549" s="16" t="s">
        <v>190</v>
      </c>
      <c r="B549" s="7">
        <v>4.580610179109627E-3</v>
      </c>
      <c r="C549" s="9">
        <v>0</v>
      </c>
      <c r="D549" s="9">
        <v>9.0394030911765278E-3</v>
      </c>
      <c r="E549" s="9">
        <v>8.0195866680805167E-3</v>
      </c>
      <c r="F549" s="9">
        <v>4.2539673202817091E-3</v>
      </c>
      <c r="G549" s="9">
        <v>0</v>
      </c>
      <c r="H549" s="11">
        <v>3.3342866477771671E-3</v>
      </c>
      <c r="I549" s="13">
        <v>1.1605299957094251E-2</v>
      </c>
      <c r="J549" s="12">
        <v>0</v>
      </c>
      <c r="K549" s="9">
        <v>5.4004113531165906E-3</v>
      </c>
      <c r="L549" s="9">
        <v>2.7725158141854761E-3</v>
      </c>
      <c r="M549" s="11">
        <v>3.846510673801885E-3</v>
      </c>
      <c r="N549" s="11">
        <v>6.7591910771846626E-3</v>
      </c>
      <c r="O549" s="9">
        <v>3.543183099531182E-3</v>
      </c>
      <c r="P549" s="9">
        <v>6.225528475582962E-3</v>
      </c>
      <c r="Q549" s="11">
        <v>3.656314212405822E-3</v>
      </c>
      <c r="R549" s="11">
        <v>4.8128816930524069E-3</v>
      </c>
      <c r="S549" s="9">
        <v>0</v>
      </c>
      <c r="T549" s="10">
        <v>0</v>
      </c>
      <c r="U549" s="9">
        <v>0</v>
      </c>
      <c r="V549" s="8">
        <v>0.10658226007096321</v>
      </c>
      <c r="W549" s="11">
        <v>1.0922580374887889E-2</v>
      </c>
      <c r="X549" s="13">
        <v>9.5581278770808676E-3</v>
      </c>
      <c r="Y549" s="11">
        <v>3.7266030202345668E-3</v>
      </c>
      <c r="Z549" s="11">
        <v>1.100727747405413E-2</v>
      </c>
      <c r="AA549" s="11">
        <v>0</v>
      </c>
      <c r="AB549" s="11">
        <v>1.546650366282524E-3</v>
      </c>
      <c r="AC549" s="9">
        <v>6.0885189730403143E-3</v>
      </c>
      <c r="AD549" s="9">
        <v>8.4051887376429702E-3</v>
      </c>
      <c r="AE549" s="9">
        <v>0</v>
      </c>
      <c r="AF549" s="9">
        <v>4.8389459444301407E-3</v>
      </c>
      <c r="AG549" s="11">
        <v>4.694349609290137E-3</v>
      </c>
      <c r="AH549" s="11">
        <v>1.9266166339724901E-3</v>
      </c>
      <c r="AI549" s="11">
        <v>9.4279180691210964E-3</v>
      </c>
      <c r="AJ549" s="11">
        <v>0</v>
      </c>
      <c r="AK549" s="9">
        <v>6.3821315258239921E-3</v>
      </c>
      <c r="AL549" s="9">
        <v>0</v>
      </c>
      <c r="AM549" s="9">
        <v>0</v>
      </c>
      <c r="AN549" s="9">
        <v>0</v>
      </c>
      <c r="AO549" s="9">
        <v>9.3451055808147325E-3</v>
      </c>
    </row>
    <row r="550" spans="1:41" ht="19.95" customHeight="1" x14ac:dyDescent="0.3">
      <c r="A550" s="17" t="s">
        <v>139</v>
      </c>
      <c r="B550" s="7">
        <v>5.4087624270864471E-2</v>
      </c>
      <c r="C550" s="9">
        <v>6.1110550405233291E-2</v>
      </c>
      <c r="D550" s="9">
        <v>4.7813835170208041E-2</v>
      </c>
      <c r="E550" s="9">
        <v>4.1836424180234068E-2</v>
      </c>
      <c r="F550" s="9">
        <v>2.6805318678766409E-2</v>
      </c>
      <c r="G550" s="9">
        <v>4.2492903377754063E-2</v>
      </c>
      <c r="H550" s="13">
        <v>0.1190030469913161</v>
      </c>
      <c r="I550" s="11">
        <v>3.6232369787663393E-2</v>
      </c>
      <c r="J550" s="12">
        <v>2.8529898538729E-2</v>
      </c>
      <c r="K550" s="9">
        <v>5.1650478411561729E-2</v>
      </c>
      <c r="L550" s="9">
        <v>6.0014722373855613E-2</v>
      </c>
      <c r="M550" s="11">
        <v>5.9353694067028423E-2</v>
      </c>
      <c r="N550" s="11">
        <v>3.8459553439999017E-2</v>
      </c>
      <c r="O550" s="10">
        <v>3.6812283213128967E-2</v>
      </c>
      <c r="P550" s="8">
        <v>7.5723418840409354E-2</v>
      </c>
      <c r="Q550" s="12">
        <v>1.642621018275937E-2</v>
      </c>
      <c r="R550" s="13">
        <v>8.0747409350908961E-2</v>
      </c>
      <c r="S550" s="9">
        <v>0</v>
      </c>
      <c r="T550" s="9">
        <v>0</v>
      </c>
      <c r="U550" s="9">
        <v>0</v>
      </c>
      <c r="V550" s="9">
        <v>0</v>
      </c>
      <c r="W550" s="11">
        <v>3.2359213660909367E-2</v>
      </c>
      <c r="X550" s="11">
        <v>4.3587946726125343E-2</v>
      </c>
      <c r="Y550" s="11">
        <v>4.2871587796485019E-2</v>
      </c>
      <c r="Z550" s="11">
        <v>3.0288026805031149E-2</v>
      </c>
      <c r="AA550" s="11">
        <v>2.1936284986165351E-2</v>
      </c>
      <c r="AB550" s="11">
        <v>6.4538087218524526E-2</v>
      </c>
      <c r="AC550" s="8">
        <v>7.4245469270865061E-2</v>
      </c>
      <c r="AD550" s="9">
        <v>5.2510065487737442E-2</v>
      </c>
      <c r="AE550" s="10">
        <v>1.658418065985141E-2</v>
      </c>
      <c r="AF550" s="9">
        <v>2.7833167561131949E-2</v>
      </c>
      <c r="AG550" s="11">
        <v>6.5912856219875873E-2</v>
      </c>
      <c r="AH550" s="11">
        <v>4.5131964022748841E-2</v>
      </c>
      <c r="AI550" s="11">
        <v>6.090953146728606E-2</v>
      </c>
      <c r="AJ550" s="11">
        <v>3.9918689021146828E-2</v>
      </c>
      <c r="AK550" s="9">
        <v>5.2829734188575693E-2</v>
      </c>
      <c r="AL550" s="9">
        <v>3.067420095954217E-2</v>
      </c>
      <c r="AM550" s="8">
        <v>0.1160350687056642</v>
      </c>
      <c r="AN550" s="8">
        <v>0.197378198377273</v>
      </c>
      <c r="AO550" s="9">
        <v>4.8805644138728323E-2</v>
      </c>
    </row>
    <row r="551" spans="1:41" ht="19.95" customHeight="1" x14ac:dyDescent="0.3">
      <c r="A551" s="16" t="s">
        <v>176</v>
      </c>
      <c r="B551" s="7">
        <v>2.3063865182693911E-3</v>
      </c>
      <c r="C551" s="9">
        <v>0</v>
      </c>
      <c r="D551" s="9">
        <v>0</v>
      </c>
      <c r="E551" s="9">
        <v>3.0991142621540919E-3</v>
      </c>
      <c r="F551" s="9">
        <v>3.500622884624442E-3</v>
      </c>
      <c r="G551" s="9">
        <v>0</v>
      </c>
      <c r="H551" s="11">
        <v>4.0809566566263862E-3</v>
      </c>
      <c r="I551" s="11">
        <v>3.9366021578198613E-3</v>
      </c>
      <c r="J551" s="11">
        <v>0</v>
      </c>
      <c r="K551" s="9">
        <v>1.8318588114388189E-3</v>
      </c>
      <c r="L551" s="9">
        <v>3.3933845714929972E-3</v>
      </c>
      <c r="M551" s="11">
        <v>3.0835516919868432E-3</v>
      </c>
      <c r="N551" s="11">
        <v>0</v>
      </c>
      <c r="O551" s="9">
        <v>1.18106103317706E-3</v>
      </c>
      <c r="P551" s="9">
        <v>3.9751273890613788E-3</v>
      </c>
      <c r="Q551" s="11">
        <v>1.064138555080612E-3</v>
      </c>
      <c r="R551" s="11">
        <v>2.9414869843318791E-3</v>
      </c>
      <c r="S551" s="9">
        <v>0</v>
      </c>
      <c r="T551" s="9">
        <v>0</v>
      </c>
      <c r="U551" s="9">
        <v>0</v>
      </c>
      <c r="V551" s="9">
        <v>0</v>
      </c>
      <c r="W551" s="11">
        <v>0</v>
      </c>
      <c r="X551" s="11">
        <v>0</v>
      </c>
      <c r="Y551" s="11">
        <v>0</v>
      </c>
      <c r="Z551" s="11">
        <v>0</v>
      </c>
      <c r="AA551" s="11">
        <v>0</v>
      </c>
      <c r="AB551" s="11">
        <v>1.546650366282524E-3</v>
      </c>
      <c r="AC551" s="9">
        <v>3.7211177118499699E-3</v>
      </c>
      <c r="AD551" s="9">
        <v>5.2479868970639193E-3</v>
      </c>
      <c r="AE551" s="9">
        <v>0</v>
      </c>
      <c r="AF551" s="9">
        <v>0</v>
      </c>
      <c r="AG551" s="11">
        <v>0</v>
      </c>
      <c r="AH551" s="11">
        <v>5.3278551473278863E-3</v>
      </c>
      <c r="AI551" s="11">
        <v>2.213445643186884E-3</v>
      </c>
      <c r="AJ551" s="11">
        <v>0</v>
      </c>
      <c r="AK551" s="9">
        <v>3.6883543133061259E-3</v>
      </c>
      <c r="AL551" s="9">
        <v>0</v>
      </c>
      <c r="AM551" s="9">
        <v>0</v>
      </c>
      <c r="AN551" s="9">
        <v>0</v>
      </c>
      <c r="AO551" s="9">
        <v>0</v>
      </c>
    </row>
    <row r="554" spans="1:41" x14ac:dyDescent="0.3">
      <c r="A554" s="1" t="s">
        <v>24</v>
      </c>
    </row>
    <row r="555" spans="1:41" ht="40.049999999999997" customHeight="1" x14ac:dyDescent="0.3">
      <c r="A555" s="19" t="s">
        <v>191</v>
      </c>
      <c r="B555" s="33"/>
      <c r="C555" s="33" t="s">
        <v>191</v>
      </c>
      <c r="D555" s="18"/>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c r="AH555" s="18"/>
      <c r="AI555" s="18"/>
      <c r="AJ555" s="18"/>
      <c r="AK555" s="18"/>
      <c r="AL555" s="18"/>
      <c r="AM555" s="18"/>
      <c r="AN555" s="18"/>
      <c r="AO555" s="18"/>
    </row>
    <row r="556" spans="1:41" ht="22.05" customHeight="1" x14ac:dyDescent="0.3">
      <c r="A556" s="2"/>
      <c r="B556" s="2"/>
      <c r="C556" s="51" t="s">
        <v>1</v>
      </c>
      <c r="D556" s="52"/>
      <c r="E556" s="52"/>
      <c r="F556" s="52"/>
      <c r="G556" s="53"/>
      <c r="H556" s="51" t="s">
        <v>2</v>
      </c>
      <c r="I556" s="52"/>
      <c r="J556" s="53"/>
      <c r="K556" s="51" t="s">
        <v>26</v>
      </c>
      <c r="L556" s="53"/>
      <c r="M556" s="51" t="s">
        <v>27</v>
      </c>
      <c r="N556" s="53"/>
      <c r="O556" s="51" t="s">
        <v>28</v>
      </c>
      <c r="P556" s="53"/>
      <c r="Q556" s="51" t="s">
        <v>29</v>
      </c>
      <c r="R556" s="53"/>
      <c r="S556" s="51" t="s">
        <v>30</v>
      </c>
      <c r="T556" s="52"/>
      <c r="U556" s="52"/>
      <c r="V556" s="53"/>
      <c r="W556" s="51" t="s">
        <v>31</v>
      </c>
      <c r="X556" s="52"/>
      <c r="Y556" s="52"/>
      <c r="Z556" s="52"/>
      <c r="AA556" s="52"/>
      <c r="AB556" s="53"/>
      <c r="AC556" s="51" t="s">
        <v>32</v>
      </c>
      <c r="AD556" s="52"/>
      <c r="AE556" s="52"/>
      <c r="AF556" s="53"/>
      <c r="AG556" s="51" t="s">
        <v>33</v>
      </c>
      <c r="AH556" s="52"/>
      <c r="AI556" s="52"/>
      <c r="AJ556" s="53"/>
      <c r="AK556" s="51" t="s">
        <v>34</v>
      </c>
      <c r="AL556" s="52"/>
      <c r="AM556" s="52"/>
      <c r="AN556" s="52"/>
      <c r="AO556" s="53"/>
    </row>
    <row r="557" spans="1:41" ht="58.05" customHeight="1" x14ac:dyDescent="0.3">
      <c r="A557" s="3" t="s">
        <v>35</v>
      </c>
      <c r="B557" s="3" t="s">
        <v>0</v>
      </c>
      <c r="C557" s="3" t="s">
        <v>3</v>
      </c>
      <c r="D557" s="3" t="s">
        <v>4</v>
      </c>
      <c r="E557" s="3" t="s">
        <v>5</v>
      </c>
      <c r="F557" s="3" t="s">
        <v>6</v>
      </c>
      <c r="G557" s="3" t="s">
        <v>7</v>
      </c>
      <c r="H557" s="3" t="s">
        <v>8</v>
      </c>
      <c r="I557" s="3" t="s">
        <v>9</v>
      </c>
      <c r="J557" s="3" t="s">
        <v>10</v>
      </c>
      <c r="K557" s="3" t="s">
        <v>36</v>
      </c>
      <c r="L557" s="3" t="s">
        <v>37</v>
      </c>
      <c r="M557" s="3" t="s">
        <v>38</v>
      </c>
      <c r="N557" s="3" t="s">
        <v>39</v>
      </c>
      <c r="O557" s="3" t="s">
        <v>40</v>
      </c>
      <c r="P557" s="3" t="s">
        <v>41</v>
      </c>
      <c r="Q557" s="3" t="s">
        <v>42</v>
      </c>
      <c r="R557" s="3" t="s">
        <v>43</v>
      </c>
      <c r="S557" s="3" t="s">
        <v>44</v>
      </c>
      <c r="T557" s="3" t="s">
        <v>45</v>
      </c>
      <c r="U557" s="3" t="s">
        <v>46</v>
      </c>
      <c r="V557" s="3" t="s">
        <v>47</v>
      </c>
      <c r="W557" s="3" t="s">
        <v>48</v>
      </c>
      <c r="X557" s="3" t="s">
        <v>49</v>
      </c>
      <c r="Y557" s="3" t="s">
        <v>50</v>
      </c>
      <c r="Z557" s="3" t="s">
        <v>51</v>
      </c>
      <c r="AA557" s="3" t="s">
        <v>52</v>
      </c>
      <c r="AB557" s="3" t="s">
        <v>53</v>
      </c>
      <c r="AC557" s="3" t="s">
        <v>54</v>
      </c>
      <c r="AD557" s="3" t="s">
        <v>55</v>
      </c>
      <c r="AE557" s="3" t="s">
        <v>56</v>
      </c>
      <c r="AF557" s="3" t="s">
        <v>57</v>
      </c>
      <c r="AG557" s="3" t="s">
        <v>58</v>
      </c>
      <c r="AH557" s="3" t="s">
        <v>59</v>
      </c>
      <c r="AI557" s="3" t="s">
        <v>60</v>
      </c>
      <c r="AJ557" s="3" t="s">
        <v>61</v>
      </c>
      <c r="AK557" s="3" t="s">
        <v>62</v>
      </c>
      <c r="AL557" s="3" t="s">
        <v>63</v>
      </c>
      <c r="AM557" s="3" t="s">
        <v>64</v>
      </c>
      <c r="AN557" s="3" t="s">
        <v>65</v>
      </c>
      <c r="AO557" s="3" t="s">
        <v>47</v>
      </c>
    </row>
    <row r="558" spans="1:41" ht="19.95" customHeight="1" x14ac:dyDescent="0.3">
      <c r="A558" s="15" t="s">
        <v>11</v>
      </c>
      <c r="B558" s="4">
        <v>1273.1892472505569</v>
      </c>
      <c r="C558" s="5">
        <v>281.38783437013632</v>
      </c>
      <c r="D558" s="5">
        <v>156.87679451704031</v>
      </c>
      <c r="E558" s="5">
        <v>242.28814059495929</v>
      </c>
      <c r="F558" s="5">
        <v>378.67462205886841</v>
      </c>
      <c r="G558" s="5">
        <v>114.2111023068428</v>
      </c>
      <c r="H558" s="6">
        <v>324.82507395744318</v>
      </c>
      <c r="I558" s="6">
        <v>409.20301383733749</v>
      </c>
      <c r="J558" s="6">
        <v>539.16115945577621</v>
      </c>
      <c r="K558" s="5">
        <v>879.36333149671555</v>
      </c>
      <c r="L558" s="5">
        <v>390.64156150817871</v>
      </c>
      <c r="M558" s="6">
        <v>952.30007743835449</v>
      </c>
      <c r="N558" s="6">
        <v>320.88916981220251</v>
      </c>
      <c r="O558" s="5">
        <v>728.15105319023132</v>
      </c>
      <c r="P558" s="5">
        <v>522.36707824468613</v>
      </c>
      <c r="Q558" s="6">
        <v>705.62111341953278</v>
      </c>
      <c r="R558" s="6">
        <v>450.65541845560068</v>
      </c>
      <c r="S558" s="5">
        <v>426.85257858037949</v>
      </c>
      <c r="T558" s="5">
        <v>569.70414876937866</v>
      </c>
      <c r="U558" s="5">
        <v>150.11412614583969</v>
      </c>
      <c r="V558" s="5">
        <v>54.718145608901978</v>
      </c>
      <c r="W558" s="6">
        <v>129.82944804430011</v>
      </c>
      <c r="X558" s="6">
        <v>531.60044091939926</v>
      </c>
      <c r="Y558" s="6">
        <v>380.52686953544622</v>
      </c>
      <c r="Z558" s="6">
        <v>206.95975202322009</v>
      </c>
      <c r="AA558" s="6">
        <v>98.745973408222198</v>
      </c>
      <c r="AB558" s="6">
        <v>485.48699074983602</v>
      </c>
      <c r="AC558" s="5">
        <v>356.23625761270517</v>
      </c>
      <c r="AD558" s="5">
        <v>306.94997888803482</v>
      </c>
      <c r="AE558" s="5">
        <v>265.90273243188858</v>
      </c>
      <c r="AF558" s="5">
        <v>223.8214519023895</v>
      </c>
      <c r="AG558" s="6">
        <v>302.080735206604</v>
      </c>
      <c r="AH558" s="6">
        <v>389.73951476812363</v>
      </c>
      <c r="AI558" s="6">
        <v>388.53036117553711</v>
      </c>
      <c r="AJ558" s="6">
        <v>192.83863610029221</v>
      </c>
      <c r="AK558" s="5">
        <v>796.14545285701752</v>
      </c>
      <c r="AL558" s="5">
        <v>309.1242533326149</v>
      </c>
      <c r="AM558" s="5">
        <v>47.752918004989617</v>
      </c>
      <c r="AN558" s="5">
        <v>39.816687405109413</v>
      </c>
      <c r="AO558" s="5">
        <v>80.3499356508255</v>
      </c>
    </row>
    <row r="559" spans="1:41" ht="19.95" customHeight="1" x14ac:dyDescent="0.3">
      <c r="A559" s="14" t="s">
        <v>12</v>
      </c>
      <c r="B559" s="4">
        <v>1298</v>
      </c>
      <c r="C559" s="5">
        <v>313</v>
      </c>
      <c r="D559" s="5">
        <v>160</v>
      </c>
      <c r="E559" s="5">
        <v>254</v>
      </c>
      <c r="F559" s="5">
        <v>363</v>
      </c>
      <c r="G559" s="5">
        <v>116</v>
      </c>
      <c r="H559" s="6">
        <v>239</v>
      </c>
      <c r="I559" s="6">
        <v>449</v>
      </c>
      <c r="J559" s="6">
        <v>610</v>
      </c>
      <c r="K559" s="5">
        <v>905</v>
      </c>
      <c r="L559" s="5">
        <v>390</v>
      </c>
      <c r="M559" s="6">
        <v>954</v>
      </c>
      <c r="N559" s="6">
        <v>344</v>
      </c>
      <c r="O559" s="5">
        <v>740</v>
      </c>
      <c r="P559" s="5">
        <v>537</v>
      </c>
      <c r="Q559" s="6">
        <v>763</v>
      </c>
      <c r="R559" s="6">
        <v>432</v>
      </c>
      <c r="S559" s="5">
        <v>443</v>
      </c>
      <c r="T559" s="5">
        <v>575</v>
      </c>
      <c r="U559" s="5">
        <v>158</v>
      </c>
      <c r="V559" s="5">
        <v>57</v>
      </c>
      <c r="W559" s="6">
        <v>132</v>
      </c>
      <c r="X559" s="6">
        <v>558</v>
      </c>
      <c r="Y559" s="6">
        <v>394</v>
      </c>
      <c r="Z559" s="6">
        <v>198</v>
      </c>
      <c r="AA559" s="6">
        <v>101</v>
      </c>
      <c r="AB559" s="6">
        <v>492</v>
      </c>
      <c r="AC559" s="5">
        <v>343</v>
      </c>
      <c r="AD559" s="5">
        <v>319</v>
      </c>
      <c r="AE559" s="5">
        <v>280</v>
      </c>
      <c r="AF559" s="5">
        <v>234</v>
      </c>
      <c r="AG559" s="6">
        <v>186</v>
      </c>
      <c r="AH559" s="6">
        <v>460</v>
      </c>
      <c r="AI559" s="6">
        <v>448</v>
      </c>
      <c r="AJ559" s="6">
        <v>204</v>
      </c>
      <c r="AK559" s="5">
        <v>807</v>
      </c>
      <c r="AL559" s="5">
        <v>348</v>
      </c>
      <c r="AM559" s="5">
        <v>33</v>
      </c>
      <c r="AN559" s="5">
        <v>37</v>
      </c>
      <c r="AO559" s="5">
        <v>73</v>
      </c>
    </row>
    <row r="560" spans="1:41" ht="19.95" customHeight="1" x14ac:dyDescent="0.3">
      <c r="A560" s="17" t="s">
        <v>192</v>
      </c>
      <c r="B560" s="7">
        <v>0.18422422992146409</v>
      </c>
      <c r="C560" s="10">
        <v>0.11155999143085391</v>
      </c>
      <c r="D560" s="9">
        <v>0.23014180085414021</v>
      </c>
      <c r="E560" s="9">
        <v>0.1624869084246775</v>
      </c>
      <c r="F560" s="8">
        <v>0.24529017250159091</v>
      </c>
      <c r="G560" s="9">
        <v>0.19643243857872791</v>
      </c>
      <c r="H560" s="13">
        <v>0.28949656053689082</v>
      </c>
      <c r="I560" s="13">
        <v>0.21840803266327841</v>
      </c>
      <c r="J560" s="12">
        <v>9.4857244115521572E-2</v>
      </c>
      <c r="K560" s="10">
        <v>0.164396377925217</v>
      </c>
      <c r="L560" s="8">
        <v>0.2303599281481635</v>
      </c>
      <c r="M560" s="13">
        <v>0.2163693024290845</v>
      </c>
      <c r="N560" s="12">
        <v>8.8827569896497469E-2</v>
      </c>
      <c r="O560" s="8">
        <v>0.21198816086395711</v>
      </c>
      <c r="P560" s="10">
        <v>0.14601106928947971</v>
      </c>
      <c r="Q560" s="11">
        <v>0.20012160184885319</v>
      </c>
      <c r="R560" s="11">
        <v>0.1683842431874592</v>
      </c>
      <c r="S560" s="8">
        <v>0.21248999132733709</v>
      </c>
      <c r="T560" s="10">
        <v>0.1625368711731183</v>
      </c>
      <c r="U560" s="9">
        <v>0.2008267880015788</v>
      </c>
      <c r="V560" s="9">
        <v>0.14378121858218429</v>
      </c>
      <c r="W560" s="11">
        <v>0.24060686062992409</v>
      </c>
      <c r="X560" s="12">
        <v>0.15532157446498809</v>
      </c>
      <c r="Y560" s="11">
        <v>0.17585010088037151</v>
      </c>
      <c r="Z560" s="13">
        <v>0.24957319937273589</v>
      </c>
      <c r="AA560" s="13">
        <v>0.30210006953504859</v>
      </c>
      <c r="AB560" s="11">
        <v>0.16856971801838411</v>
      </c>
      <c r="AC560" s="10">
        <v>0.1222964993792417</v>
      </c>
      <c r="AD560" s="9">
        <v>0.1935731538527001</v>
      </c>
      <c r="AE560" s="9">
        <v>0.22623133326874259</v>
      </c>
      <c r="AF560" s="8">
        <v>0.23380533718630539</v>
      </c>
      <c r="AG560" s="11">
        <v>0.19011199336644849</v>
      </c>
      <c r="AH560" s="12">
        <v>0.13299020881399021</v>
      </c>
      <c r="AI560" s="13">
        <v>0.2164386790586432</v>
      </c>
      <c r="AJ560" s="11">
        <v>0.2136428732610362</v>
      </c>
      <c r="AK560" s="8">
        <v>0.23634669862870419</v>
      </c>
      <c r="AL560" s="10">
        <v>8.9193364617563012E-2</v>
      </c>
      <c r="AM560" s="9">
        <v>7.4651639941244269E-2</v>
      </c>
      <c r="AN560" s="9">
        <v>0.1016278938155358</v>
      </c>
      <c r="AO560" s="9">
        <v>0.1394252174180006</v>
      </c>
    </row>
    <row r="561" spans="1:41" ht="19.95" customHeight="1" x14ac:dyDescent="0.3">
      <c r="A561" s="16" t="s">
        <v>193</v>
      </c>
      <c r="B561" s="7">
        <v>0.2120267498879001</v>
      </c>
      <c r="C561" s="9">
        <v>0.23419507159835301</v>
      </c>
      <c r="D561" s="9">
        <v>0.16996583514521371</v>
      </c>
      <c r="E561" s="8">
        <v>0.27073838354105317</v>
      </c>
      <c r="F561" s="9">
        <v>0.1942025374647586</v>
      </c>
      <c r="G561" s="10">
        <v>0.119969468917872</v>
      </c>
      <c r="H561" s="11">
        <v>0.25331189974833418</v>
      </c>
      <c r="I561" s="11">
        <v>0.2002785419899025</v>
      </c>
      <c r="J561" s="11">
        <v>0.19607038948093899</v>
      </c>
      <c r="K561" s="9">
        <v>0.20290514822801581</v>
      </c>
      <c r="L561" s="9">
        <v>0.23180079433570691</v>
      </c>
      <c r="M561" s="13">
        <v>0.22898643414017739</v>
      </c>
      <c r="N561" s="12">
        <v>0.16169563825759559</v>
      </c>
      <c r="O561" s="10">
        <v>0.18771640721582289</v>
      </c>
      <c r="P561" s="8">
        <v>0.2418226468262277</v>
      </c>
      <c r="Q561" s="11">
        <v>0.20743152297249609</v>
      </c>
      <c r="R561" s="11">
        <v>0.2215203536489013</v>
      </c>
      <c r="S561" s="9">
        <v>0.18948131885196681</v>
      </c>
      <c r="T561" s="8">
        <v>0.26949683728151752</v>
      </c>
      <c r="U561" s="10">
        <v>3.1288867239716703E-2</v>
      </c>
      <c r="V561" s="9">
        <v>0.32508394812255942</v>
      </c>
      <c r="W561" s="11">
        <v>0.21738097442767931</v>
      </c>
      <c r="X561" s="13">
        <v>0.29182927807419912</v>
      </c>
      <c r="Y561" s="13">
        <v>0.27976596600147652</v>
      </c>
      <c r="Z561" s="11">
        <v>0.2037864792797148</v>
      </c>
      <c r="AA561" s="11">
        <v>0.22729824714001859</v>
      </c>
      <c r="AB561" s="12">
        <v>0.15012124912055119</v>
      </c>
      <c r="AC561" s="9">
        <v>0.1970412658619824</v>
      </c>
      <c r="AD561" s="9">
        <v>0.23420769609373579</v>
      </c>
      <c r="AE561" s="9">
        <v>0.2217383611415206</v>
      </c>
      <c r="AF561" s="9">
        <v>0.19087825940687311</v>
      </c>
      <c r="AG561" s="11">
        <v>0.19336979679118099</v>
      </c>
      <c r="AH561" s="11">
        <v>0.21601565331685099</v>
      </c>
      <c r="AI561" s="11">
        <v>0.2428298926691892</v>
      </c>
      <c r="AJ561" s="11">
        <v>0.17112891152765389</v>
      </c>
      <c r="AK561" s="9">
        <v>0.20622181811034651</v>
      </c>
      <c r="AL561" s="9">
        <v>0.1952772543950291</v>
      </c>
      <c r="AM561" s="9">
        <v>0.26914219066723938</v>
      </c>
      <c r="AN561" s="9">
        <v>0.26329625404912488</v>
      </c>
      <c r="AO561" s="9">
        <v>0.27463332828865722</v>
      </c>
    </row>
    <row r="562" spans="1:41" ht="19.95" customHeight="1" x14ac:dyDescent="0.3">
      <c r="A562" s="17" t="s">
        <v>194</v>
      </c>
      <c r="B562" s="7">
        <v>0.1165401676216707</v>
      </c>
      <c r="C562" s="8">
        <v>0.17148420539838011</v>
      </c>
      <c r="D562" s="9">
        <v>9.0843922574025446E-2</v>
      </c>
      <c r="E562" s="9">
        <v>8.7331843441289234E-2</v>
      </c>
      <c r="F562" s="9">
        <v>0.1194420602457803</v>
      </c>
      <c r="G562" s="9">
        <v>0.10285219104108061</v>
      </c>
      <c r="H562" s="12">
        <v>7.1002336955149459E-2</v>
      </c>
      <c r="I562" s="11">
        <v>0.1081637002261582</v>
      </c>
      <c r="J562" s="13">
        <v>0.15033248481317391</v>
      </c>
      <c r="K562" s="9">
        <v>0.12641370846380559</v>
      </c>
      <c r="L562" s="9">
        <v>9.526407872072494E-2</v>
      </c>
      <c r="M562" s="12">
        <v>7.4012495499439723E-2</v>
      </c>
      <c r="N562" s="13">
        <v>0.24274918078024901</v>
      </c>
      <c r="O562" s="8">
        <v>0.15553950998856239</v>
      </c>
      <c r="P562" s="10">
        <v>5.7214866575865261E-2</v>
      </c>
      <c r="Q562" s="13">
        <v>0.16690288507121331</v>
      </c>
      <c r="R562" s="12">
        <v>4.6547518170553748E-2</v>
      </c>
      <c r="S562" s="10">
        <v>5.3211292925739513E-2</v>
      </c>
      <c r="T562" s="10">
        <v>3.7831125663257179E-2</v>
      </c>
      <c r="U562" s="8">
        <v>0.68156486423997376</v>
      </c>
      <c r="V562" s="10">
        <v>1.30886660859345E-2</v>
      </c>
      <c r="W562" s="11">
        <v>0.1579522052116642</v>
      </c>
      <c r="X562" s="12">
        <v>9.2666617870954329E-2</v>
      </c>
      <c r="Y562" s="11">
        <v>0.1049208295031608</v>
      </c>
      <c r="Z562" s="11">
        <v>0.12518263048770181</v>
      </c>
      <c r="AA562" s="11">
        <v>0.1586857759606054</v>
      </c>
      <c r="AB562" s="11">
        <v>0.1159341090571019</v>
      </c>
      <c r="AC562" s="10">
        <v>6.3704962939973547E-2</v>
      </c>
      <c r="AD562" s="9">
        <v>0.1012862858574992</v>
      </c>
      <c r="AE562" s="9">
        <v>0.1369789227120447</v>
      </c>
      <c r="AF562" s="8">
        <v>0.208046386623219</v>
      </c>
      <c r="AG562" s="11">
        <v>9.0354745240660408E-2</v>
      </c>
      <c r="AH562" s="11">
        <v>0.10065118311483411</v>
      </c>
      <c r="AI562" s="11">
        <v>0.1133548412182462</v>
      </c>
      <c r="AJ562" s="13">
        <v>0.1960899564223447</v>
      </c>
      <c r="AK562" s="10">
        <v>9.736354906021423E-2</v>
      </c>
      <c r="AL562" s="8">
        <v>0.17034832995544871</v>
      </c>
      <c r="AM562" s="9">
        <v>8.6816243256567824E-2</v>
      </c>
      <c r="AN562" s="9">
        <v>7.5492128961260813E-2</v>
      </c>
      <c r="AO562" s="9">
        <v>0.13754542042622739</v>
      </c>
    </row>
    <row r="563" spans="1:41" ht="19.95" customHeight="1" x14ac:dyDescent="0.3">
      <c r="A563" s="16" t="s">
        <v>37</v>
      </c>
      <c r="B563" s="7">
        <v>0.46485685318765269</v>
      </c>
      <c r="C563" s="9">
        <v>0.46838391197551871</v>
      </c>
      <c r="D563" s="9">
        <v>0.4996967321868851</v>
      </c>
      <c r="E563" s="9">
        <v>0.46185696554645189</v>
      </c>
      <c r="F563" s="10">
        <v>0.41398809288041832</v>
      </c>
      <c r="G563" s="8">
        <v>0.56951833179051026</v>
      </c>
      <c r="H563" s="12">
        <v>0.33420765643345152</v>
      </c>
      <c r="I563" s="11">
        <v>0.45199463873103662</v>
      </c>
      <c r="J563" s="13">
        <v>0.55333019938822614</v>
      </c>
      <c r="K563" s="8">
        <v>0.48674682137242498</v>
      </c>
      <c r="L563" s="10">
        <v>0.41716874437886992</v>
      </c>
      <c r="M563" s="11">
        <v>0.45613636739359598</v>
      </c>
      <c r="N563" s="11">
        <v>0.49073656518242148</v>
      </c>
      <c r="O563" s="10">
        <v>0.42408403952163282</v>
      </c>
      <c r="P563" s="8">
        <v>0.53182500721508408</v>
      </c>
      <c r="Q563" s="12">
        <v>0.41975753560415652</v>
      </c>
      <c r="R563" s="13">
        <v>0.5354957398972251</v>
      </c>
      <c r="S563" s="8">
        <v>0.52344946888680155</v>
      </c>
      <c r="T563" s="8">
        <v>0.52362207891711332</v>
      </c>
      <c r="U563" s="10">
        <v>7.313211979100144E-2</v>
      </c>
      <c r="V563" s="9">
        <v>0.50432350494230094</v>
      </c>
      <c r="W563" s="11">
        <v>0.37743595533000218</v>
      </c>
      <c r="X563" s="11">
        <v>0.45751497615660952</v>
      </c>
      <c r="Y563" s="11">
        <v>0.43367460776902939</v>
      </c>
      <c r="Z563" s="11">
        <v>0.40396273954937367</v>
      </c>
      <c r="AA563" s="12">
        <v>0.30057753823412853</v>
      </c>
      <c r="AB563" s="13">
        <v>0.5297908427687742</v>
      </c>
      <c r="AC563" s="8">
        <v>0.58099069739796849</v>
      </c>
      <c r="AD563" s="9">
        <v>0.45759497414315281</v>
      </c>
      <c r="AE563" s="9">
        <v>0.40699466257233458</v>
      </c>
      <c r="AF563" s="10">
        <v>0.36727001678360249</v>
      </c>
      <c r="AG563" s="11">
        <v>0.49129838233861339</v>
      </c>
      <c r="AH563" s="13">
        <v>0.52249363776631208</v>
      </c>
      <c r="AI563" s="12">
        <v>0.41128653303397811</v>
      </c>
      <c r="AJ563" s="11">
        <v>0.41488184103406017</v>
      </c>
      <c r="AK563" s="9">
        <v>0.44393416708405808</v>
      </c>
      <c r="AL563" s="8">
        <v>0.53574571719144537</v>
      </c>
      <c r="AM563" s="9">
        <v>0.44781775329009388</v>
      </c>
      <c r="AN563" s="9">
        <v>0.53146440010654583</v>
      </c>
      <c r="AO563" s="9">
        <v>0.3765631809080397</v>
      </c>
    </row>
    <row r="564" spans="1:41" ht="19.95" customHeight="1" x14ac:dyDescent="0.3">
      <c r="A564" s="17" t="s">
        <v>139</v>
      </c>
      <c r="B564" s="7">
        <v>1.8974619443003361E-2</v>
      </c>
      <c r="C564" s="9">
        <v>1.437681959689438E-2</v>
      </c>
      <c r="D564" s="9">
        <v>9.3517092397355159E-3</v>
      </c>
      <c r="E564" s="9">
        <v>8.8588687711420016E-3</v>
      </c>
      <c r="F564" s="9">
        <v>2.357651402282742E-2</v>
      </c>
      <c r="G564" s="9">
        <v>1.1227569671809269E-2</v>
      </c>
      <c r="H564" s="13">
        <v>4.1391067751863971E-2</v>
      </c>
      <c r="I564" s="11">
        <v>1.9053462486307519E-2</v>
      </c>
      <c r="J564" s="12">
        <v>5.4096822021394673E-3</v>
      </c>
      <c r="K564" s="9">
        <v>1.61554436639888E-2</v>
      </c>
      <c r="L564" s="9">
        <v>2.2013069845041679E-2</v>
      </c>
      <c r="M564" s="11">
        <v>1.9979971080947821E-2</v>
      </c>
      <c r="N564" s="11">
        <v>1.599104588323633E-2</v>
      </c>
      <c r="O564" s="9">
        <v>1.6586951459918769E-2</v>
      </c>
      <c r="P564" s="9">
        <v>2.0588736677437731E-2</v>
      </c>
      <c r="Q564" s="12">
        <v>5.7864545032808986E-3</v>
      </c>
      <c r="R564" s="13">
        <v>2.5110658111528791E-2</v>
      </c>
      <c r="S564" s="9">
        <v>1.6414330338975072E-2</v>
      </c>
      <c r="T564" s="9">
        <v>6.5130869649937242E-3</v>
      </c>
      <c r="U564" s="9">
        <v>1.318736072772931E-2</v>
      </c>
      <c r="V564" s="9">
        <v>1.372266226702089E-2</v>
      </c>
      <c r="W564" s="11">
        <v>6.6240044007302209E-3</v>
      </c>
      <c r="X564" s="12">
        <v>2.6675534332489489E-3</v>
      </c>
      <c r="Y564" s="12">
        <v>5.7884958459617627E-3</v>
      </c>
      <c r="Z564" s="11">
        <v>1.749495131047378E-2</v>
      </c>
      <c r="AA564" s="11">
        <v>1.133836913019892E-2</v>
      </c>
      <c r="AB564" s="13">
        <v>3.1228751276355181E-2</v>
      </c>
      <c r="AC564" s="8">
        <v>3.2245456708983933E-2</v>
      </c>
      <c r="AD564" s="9">
        <v>3.6475594514754129E-3</v>
      </c>
      <c r="AE564" s="9">
        <v>8.0567203053574787E-3</v>
      </c>
      <c r="AF564" s="9">
        <v>0</v>
      </c>
      <c r="AG564" s="11">
        <v>2.7865443782698049E-2</v>
      </c>
      <c r="AH564" s="11">
        <v>2.4448078474657239E-2</v>
      </c>
      <c r="AI564" s="11">
        <v>1.3876608376756361E-2</v>
      </c>
      <c r="AJ564" s="11">
        <v>4.2564177549050683E-3</v>
      </c>
      <c r="AK564" s="9">
        <v>1.338855532760936E-2</v>
      </c>
      <c r="AL564" s="9">
        <v>9.435333840513831E-3</v>
      </c>
      <c r="AM564" s="8">
        <v>0.1215721728448546</v>
      </c>
      <c r="AN564" s="9">
        <v>2.8119323067532662E-2</v>
      </c>
      <c r="AO564" s="9">
        <v>4.5517263267404802E-2</v>
      </c>
    </row>
    <row r="565" spans="1:41" ht="19.95" customHeight="1" x14ac:dyDescent="0.3">
      <c r="A565" s="16" t="s">
        <v>176</v>
      </c>
      <c r="B565" s="7">
        <v>3.3773799383090561E-3</v>
      </c>
      <c r="C565" s="9">
        <v>0</v>
      </c>
      <c r="D565" s="9">
        <v>0</v>
      </c>
      <c r="E565" s="9">
        <v>8.7270302753861828E-3</v>
      </c>
      <c r="F565" s="9">
        <v>3.500622884624442E-3</v>
      </c>
      <c r="G565" s="9">
        <v>0</v>
      </c>
      <c r="H565" s="13">
        <v>1.0590478574310169E-2</v>
      </c>
      <c r="I565" s="11">
        <v>2.1016239033167889E-3</v>
      </c>
      <c r="J565" s="11">
        <v>0</v>
      </c>
      <c r="K565" s="9">
        <v>3.3825003465477819E-3</v>
      </c>
      <c r="L565" s="9">
        <v>3.3933845714929972E-3</v>
      </c>
      <c r="M565" s="11">
        <v>4.5154294567546069E-3</v>
      </c>
      <c r="N565" s="11">
        <v>0</v>
      </c>
      <c r="O565" s="9">
        <v>4.0849309501059953E-3</v>
      </c>
      <c r="P565" s="9">
        <v>2.5376734159055338E-3</v>
      </c>
      <c r="Q565" s="11">
        <v>0</v>
      </c>
      <c r="R565" s="11">
        <v>2.9414869843318791E-3</v>
      </c>
      <c r="S565" s="9">
        <v>4.9535976691799828E-3</v>
      </c>
      <c r="T565" s="9">
        <v>0</v>
      </c>
      <c r="U565" s="9">
        <v>0</v>
      </c>
      <c r="V565" s="9">
        <v>0</v>
      </c>
      <c r="W565" s="11">
        <v>0</v>
      </c>
      <c r="X565" s="11">
        <v>0</v>
      </c>
      <c r="Y565" s="11">
        <v>0</v>
      </c>
      <c r="Z565" s="11">
        <v>0</v>
      </c>
      <c r="AA565" s="11">
        <v>0</v>
      </c>
      <c r="AB565" s="11">
        <v>4.3553297588333944E-3</v>
      </c>
      <c r="AC565" s="9">
        <v>3.7211177118499699E-3</v>
      </c>
      <c r="AD565" s="9">
        <v>9.6903306014366353E-3</v>
      </c>
      <c r="AE565" s="9">
        <v>0</v>
      </c>
      <c r="AF565" s="9">
        <v>0</v>
      </c>
      <c r="AG565" s="11">
        <v>6.9996384803985602E-3</v>
      </c>
      <c r="AH565" s="11">
        <v>3.401238513355396E-3</v>
      </c>
      <c r="AI565" s="11">
        <v>2.213445643186884E-3</v>
      </c>
      <c r="AJ565" s="11">
        <v>0</v>
      </c>
      <c r="AK565" s="9">
        <v>2.745211789067547E-3</v>
      </c>
      <c r="AL565" s="9">
        <v>0</v>
      </c>
      <c r="AM565" s="9">
        <v>0</v>
      </c>
      <c r="AN565" s="9">
        <v>0</v>
      </c>
      <c r="AO565" s="8">
        <v>2.631558969167027E-2</v>
      </c>
    </row>
    <row r="567" spans="1:41" x14ac:dyDescent="0.3">
      <c r="A567" s="1" t="s">
        <v>24</v>
      </c>
    </row>
    <row r="568" spans="1:41" ht="40.049999999999997" customHeight="1" x14ac:dyDescent="0.3">
      <c r="A568" s="19" t="s">
        <v>195</v>
      </c>
      <c r="B568" s="33"/>
      <c r="C568" s="33" t="s">
        <v>195</v>
      </c>
      <c r="D568" s="18"/>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c r="AH568" s="18"/>
      <c r="AI568" s="18"/>
      <c r="AJ568" s="18"/>
      <c r="AK568" s="18"/>
      <c r="AL568" s="18"/>
      <c r="AM568" s="18"/>
      <c r="AN568" s="18"/>
      <c r="AO568" s="18"/>
    </row>
    <row r="569" spans="1:41" ht="22.05" customHeight="1" x14ac:dyDescent="0.3">
      <c r="A569" s="2"/>
      <c r="B569" s="2"/>
      <c r="C569" s="51" t="s">
        <v>1</v>
      </c>
      <c r="D569" s="52"/>
      <c r="E569" s="52"/>
      <c r="F569" s="52"/>
      <c r="G569" s="53"/>
      <c r="H569" s="51" t="s">
        <v>2</v>
      </c>
      <c r="I569" s="52"/>
      <c r="J569" s="53"/>
      <c r="K569" s="51" t="s">
        <v>26</v>
      </c>
      <c r="L569" s="53"/>
      <c r="M569" s="51" t="s">
        <v>27</v>
      </c>
      <c r="N569" s="53"/>
      <c r="O569" s="51" t="s">
        <v>28</v>
      </c>
      <c r="P569" s="53"/>
      <c r="Q569" s="51" t="s">
        <v>29</v>
      </c>
      <c r="R569" s="53"/>
      <c r="S569" s="51" t="s">
        <v>30</v>
      </c>
      <c r="T569" s="52"/>
      <c r="U569" s="52"/>
      <c r="V569" s="53"/>
      <c r="W569" s="51" t="s">
        <v>31</v>
      </c>
      <c r="X569" s="52"/>
      <c r="Y569" s="52"/>
      <c r="Z569" s="52"/>
      <c r="AA569" s="52"/>
      <c r="AB569" s="53"/>
      <c r="AC569" s="51" t="s">
        <v>32</v>
      </c>
      <c r="AD569" s="52"/>
      <c r="AE569" s="52"/>
      <c r="AF569" s="53"/>
      <c r="AG569" s="51" t="s">
        <v>33</v>
      </c>
      <c r="AH569" s="52"/>
      <c r="AI569" s="52"/>
      <c r="AJ569" s="53"/>
      <c r="AK569" s="51" t="s">
        <v>34</v>
      </c>
      <c r="AL569" s="52"/>
      <c r="AM569" s="52"/>
      <c r="AN569" s="52"/>
      <c r="AO569" s="53"/>
    </row>
    <row r="570" spans="1:41" ht="58.05" customHeight="1" x14ac:dyDescent="0.3">
      <c r="A570" s="3" t="s">
        <v>35</v>
      </c>
      <c r="B570" s="3" t="s">
        <v>0</v>
      </c>
      <c r="C570" s="3" t="s">
        <v>3</v>
      </c>
      <c r="D570" s="3" t="s">
        <v>4</v>
      </c>
      <c r="E570" s="3" t="s">
        <v>5</v>
      </c>
      <c r="F570" s="3" t="s">
        <v>6</v>
      </c>
      <c r="G570" s="3" t="s">
        <v>7</v>
      </c>
      <c r="H570" s="3" t="s">
        <v>8</v>
      </c>
      <c r="I570" s="3" t="s">
        <v>9</v>
      </c>
      <c r="J570" s="3" t="s">
        <v>10</v>
      </c>
      <c r="K570" s="3" t="s">
        <v>36</v>
      </c>
      <c r="L570" s="3" t="s">
        <v>37</v>
      </c>
      <c r="M570" s="3" t="s">
        <v>38</v>
      </c>
      <c r="N570" s="3" t="s">
        <v>39</v>
      </c>
      <c r="O570" s="3" t="s">
        <v>40</v>
      </c>
      <c r="P570" s="3" t="s">
        <v>41</v>
      </c>
      <c r="Q570" s="3" t="s">
        <v>42</v>
      </c>
      <c r="R570" s="3" t="s">
        <v>43</v>
      </c>
      <c r="S570" s="3" t="s">
        <v>44</v>
      </c>
      <c r="T570" s="3" t="s">
        <v>45</v>
      </c>
      <c r="U570" s="3" t="s">
        <v>46</v>
      </c>
      <c r="V570" s="3" t="s">
        <v>47</v>
      </c>
      <c r="W570" s="3" t="s">
        <v>48</v>
      </c>
      <c r="X570" s="3" t="s">
        <v>49</v>
      </c>
      <c r="Y570" s="3" t="s">
        <v>50</v>
      </c>
      <c r="Z570" s="3" t="s">
        <v>51</v>
      </c>
      <c r="AA570" s="3" t="s">
        <v>52</v>
      </c>
      <c r="AB570" s="3" t="s">
        <v>53</v>
      </c>
      <c r="AC570" s="3" t="s">
        <v>54</v>
      </c>
      <c r="AD570" s="3" t="s">
        <v>55</v>
      </c>
      <c r="AE570" s="3" t="s">
        <v>56</v>
      </c>
      <c r="AF570" s="3" t="s">
        <v>57</v>
      </c>
      <c r="AG570" s="3" t="s">
        <v>58</v>
      </c>
      <c r="AH570" s="3" t="s">
        <v>59</v>
      </c>
      <c r="AI570" s="3" t="s">
        <v>60</v>
      </c>
      <c r="AJ570" s="3" t="s">
        <v>61</v>
      </c>
      <c r="AK570" s="3" t="s">
        <v>62</v>
      </c>
      <c r="AL570" s="3" t="s">
        <v>63</v>
      </c>
      <c r="AM570" s="3" t="s">
        <v>64</v>
      </c>
      <c r="AN570" s="3" t="s">
        <v>65</v>
      </c>
      <c r="AO570" s="3" t="s">
        <v>47</v>
      </c>
    </row>
    <row r="571" spans="1:41" ht="19.95" customHeight="1" x14ac:dyDescent="0.3">
      <c r="A571" s="14" t="s">
        <v>11</v>
      </c>
      <c r="B571" s="22">
        <v>1273.1892472505569</v>
      </c>
      <c r="C571" s="23" t="s">
        <v>196</v>
      </c>
      <c r="D571" s="23" t="s">
        <v>196</v>
      </c>
      <c r="E571" s="23" t="s">
        <v>196</v>
      </c>
      <c r="F571" s="23" t="s">
        <v>196</v>
      </c>
      <c r="G571" s="23" t="s">
        <v>196</v>
      </c>
      <c r="H571" s="24">
        <v>324.82507395744318</v>
      </c>
      <c r="I571" s="24">
        <v>409.20301383733749</v>
      </c>
      <c r="J571" s="24">
        <v>539.16115945577621</v>
      </c>
      <c r="K571" s="25">
        <v>879.36333149671555</v>
      </c>
      <c r="L571" s="25">
        <v>390.64156150817871</v>
      </c>
      <c r="M571" s="24">
        <v>952.30007743835449</v>
      </c>
      <c r="N571" s="24">
        <v>320.88916981220251</v>
      </c>
      <c r="O571" s="25">
        <v>728.15105319023132</v>
      </c>
      <c r="P571" s="25">
        <v>522.36707824468613</v>
      </c>
      <c r="Q571" s="24">
        <v>705.62111341953278</v>
      </c>
      <c r="R571" s="24">
        <v>450.65541845560068</v>
      </c>
      <c r="S571" s="25">
        <v>426.85257858037949</v>
      </c>
      <c r="T571" s="25">
        <v>569.70414876937866</v>
      </c>
      <c r="U571" s="25">
        <v>150.11412614583969</v>
      </c>
      <c r="V571" s="25">
        <v>54.718145608901978</v>
      </c>
      <c r="W571" s="24">
        <v>129.82944804430011</v>
      </c>
      <c r="X571" s="24">
        <v>531.60044091939926</v>
      </c>
      <c r="Y571" s="24">
        <v>380.52686953544622</v>
      </c>
      <c r="Z571" s="24">
        <v>206.95975202322009</v>
      </c>
      <c r="AA571" s="24">
        <v>98.745973408222198</v>
      </c>
      <c r="AB571" s="24">
        <v>485.48699074983602</v>
      </c>
      <c r="AC571" s="25">
        <v>356.23625761270517</v>
      </c>
      <c r="AD571" s="25">
        <v>306.94997888803482</v>
      </c>
      <c r="AE571" s="25">
        <v>265.90273243188858</v>
      </c>
      <c r="AF571" s="25">
        <v>223.8214519023895</v>
      </c>
      <c r="AG571" s="24">
        <v>302.080735206604</v>
      </c>
      <c r="AH571" s="24">
        <v>389.73951476812363</v>
      </c>
      <c r="AI571" s="24">
        <v>388.53036117553711</v>
      </c>
      <c r="AJ571" s="24">
        <v>192.83863610029221</v>
      </c>
      <c r="AK571" s="25">
        <v>796.14545285701752</v>
      </c>
      <c r="AL571" s="25">
        <v>309.1242533326149</v>
      </c>
      <c r="AM571" s="25">
        <v>47.752918004989617</v>
      </c>
      <c r="AN571" s="25">
        <v>39.816687405109413</v>
      </c>
      <c r="AO571" s="25">
        <v>80.3499356508255</v>
      </c>
    </row>
    <row r="572" spans="1:41" ht="19.95" customHeight="1" x14ac:dyDescent="0.3">
      <c r="A572" s="15" t="s">
        <v>12</v>
      </c>
      <c r="B572" s="22">
        <v>1298</v>
      </c>
      <c r="C572" s="23" t="s">
        <v>196</v>
      </c>
      <c r="D572" s="23" t="s">
        <v>196</v>
      </c>
      <c r="E572" s="23" t="s">
        <v>196</v>
      </c>
      <c r="F572" s="23" t="s">
        <v>196</v>
      </c>
      <c r="G572" s="23" t="s">
        <v>196</v>
      </c>
      <c r="H572" s="24">
        <v>239</v>
      </c>
      <c r="I572" s="24">
        <v>449</v>
      </c>
      <c r="J572" s="24">
        <v>610</v>
      </c>
      <c r="K572" s="25">
        <v>905</v>
      </c>
      <c r="L572" s="25">
        <v>390</v>
      </c>
      <c r="M572" s="24">
        <v>954</v>
      </c>
      <c r="N572" s="24">
        <v>344</v>
      </c>
      <c r="O572" s="25">
        <v>740</v>
      </c>
      <c r="P572" s="25">
        <v>537</v>
      </c>
      <c r="Q572" s="24">
        <v>763</v>
      </c>
      <c r="R572" s="24">
        <v>432</v>
      </c>
      <c r="S572" s="25">
        <v>443</v>
      </c>
      <c r="T572" s="25">
        <v>575</v>
      </c>
      <c r="U572" s="25">
        <v>158</v>
      </c>
      <c r="V572" s="25">
        <v>57</v>
      </c>
      <c r="W572" s="24">
        <v>132</v>
      </c>
      <c r="X572" s="24">
        <v>558</v>
      </c>
      <c r="Y572" s="24">
        <v>394</v>
      </c>
      <c r="Z572" s="24">
        <v>198</v>
      </c>
      <c r="AA572" s="24">
        <v>101</v>
      </c>
      <c r="AB572" s="24">
        <v>492</v>
      </c>
      <c r="AC572" s="25">
        <v>343</v>
      </c>
      <c r="AD572" s="25">
        <v>319</v>
      </c>
      <c r="AE572" s="25">
        <v>280</v>
      </c>
      <c r="AF572" s="25">
        <v>234</v>
      </c>
      <c r="AG572" s="24">
        <v>186</v>
      </c>
      <c r="AH572" s="24">
        <v>460</v>
      </c>
      <c r="AI572" s="24">
        <v>448</v>
      </c>
      <c r="AJ572" s="24">
        <v>204</v>
      </c>
      <c r="AK572" s="25">
        <v>807</v>
      </c>
      <c r="AL572" s="25">
        <v>348</v>
      </c>
      <c r="AM572" s="25">
        <v>33</v>
      </c>
      <c r="AN572" s="25">
        <v>37</v>
      </c>
      <c r="AO572" s="25">
        <v>73</v>
      </c>
    </row>
    <row r="573" spans="1:41" ht="19.95" customHeight="1" x14ac:dyDescent="0.3">
      <c r="A573" s="14" t="s">
        <v>197</v>
      </c>
      <c r="B573" s="26">
        <v>0.38325570665538122</v>
      </c>
      <c r="C573" s="23" t="s">
        <v>196</v>
      </c>
      <c r="D573" s="23" t="s">
        <v>196</v>
      </c>
      <c r="E573" s="23" t="s">
        <v>196</v>
      </c>
      <c r="F573" s="23" t="s">
        <v>196</v>
      </c>
      <c r="G573" s="23" t="s">
        <v>196</v>
      </c>
      <c r="H573" s="27">
        <v>0.38130323888136392</v>
      </c>
      <c r="I573" s="27">
        <v>0.35715591098205729</v>
      </c>
      <c r="J573" s="27">
        <v>0.40424075971554252</v>
      </c>
      <c r="K573" s="28">
        <v>0.40865023493093999</v>
      </c>
      <c r="L573" s="29">
        <v>0.32672715483088183</v>
      </c>
      <c r="M573" s="27">
        <v>0.37169931692299008</v>
      </c>
      <c r="N573" s="27">
        <v>0.41755150680190689</v>
      </c>
      <c r="O573" s="26">
        <v>0.37496753550928369</v>
      </c>
      <c r="P573" s="26">
        <v>0.40256351336120028</v>
      </c>
      <c r="Q573" s="27">
        <v>0.38301626328420713</v>
      </c>
      <c r="R573" s="27">
        <v>0.39009444113388742</v>
      </c>
      <c r="S573" s="29">
        <v>0.34611682492781398</v>
      </c>
      <c r="T573" s="28">
        <v>0.40349522376822661</v>
      </c>
      <c r="U573" s="26">
        <v>0.41469328121157162</v>
      </c>
      <c r="V573" s="26">
        <v>0.39636538318194547</v>
      </c>
      <c r="W573" s="30">
        <v>0.5043962468842742</v>
      </c>
      <c r="X573" s="30">
        <v>0.46327784925995658</v>
      </c>
      <c r="Y573" s="30">
        <v>0.48564651439974632</v>
      </c>
      <c r="Z573" s="31">
        <v>0.31481373559453818</v>
      </c>
      <c r="AA573" s="30">
        <v>0.46551145881133738</v>
      </c>
      <c r="AB573" s="31">
        <v>0.29993913610930639</v>
      </c>
      <c r="AC573" s="26">
        <v>0.35785114251547823</v>
      </c>
      <c r="AD573" s="26">
        <v>0.42111462251913612</v>
      </c>
      <c r="AE573" s="26">
        <v>0.43333990262122751</v>
      </c>
      <c r="AF573" s="26">
        <v>0.3652397850224019</v>
      </c>
      <c r="AG573" s="31">
        <v>0.29612087546609311</v>
      </c>
      <c r="AH573" s="27">
        <v>0.39522842795340302</v>
      </c>
      <c r="AI573" s="27">
        <v>0.40288808638495821</v>
      </c>
      <c r="AJ573" s="30">
        <v>0.45599909447033682</v>
      </c>
      <c r="AK573" s="26">
        <v>0.3790507844229048</v>
      </c>
      <c r="AL573" s="26">
        <v>0.40823800988927139</v>
      </c>
      <c r="AM573" s="26">
        <v>0.31563348900823962</v>
      </c>
      <c r="AN573" s="26">
        <v>0.34896779916006587</v>
      </c>
      <c r="AO573" s="26">
        <v>0.38598729553166589</v>
      </c>
    </row>
    <row r="574" spans="1:41" ht="19.95" customHeight="1" x14ac:dyDescent="0.3">
      <c r="A574" s="15" t="s">
        <v>198</v>
      </c>
      <c r="B574" s="26">
        <v>0.39648681072407338</v>
      </c>
      <c r="C574" s="23" t="s">
        <v>196</v>
      </c>
      <c r="D574" s="23" t="s">
        <v>196</v>
      </c>
      <c r="E574" s="23" t="s">
        <v>196</v>
      </c>
      <c r="F574" s="23" t="s">
        <v>196</v>
      </c>
      <c r="G574" s="23" t="s">
        <v>196</v>
      </c>
      <c r="H574" s="27">
        <v>0.40531085104886472</v>
      </c>
      <c r="I574" s="27">
        <v>0.42158376321690538</v>
      </c>
      <c r="J574" s="31">
        <v>0.37212300424631739</v>
      </c>
      <c r="K574" s="29">
        <v>0.36859567652600078</v>
      </c>
      <c r="L574" s="28">
        <v>0.45683995777537417</v>
      </c>
      <c r="M574" s="27">
        <v>0.39972331133078781</v>
      </c>
      <c r="N574" s="27">
        <v>0.38688187522498152</v>
      </c>
      <c r="O574" s="26">
        <v>0.40120658576550811</v>
      </c>
      <c r="P574" s="26">
        <v>0.38623472577120688</v>
      </c>
      <c r="Q574" s="27">
        <v>0.41286203589510462</v>
      </c>
      <c r="R574" s="27">
        <v>0.37762755298581319</v>
      </c>
      <c r="S574" s="26">
        <v>0.42788811501358293</v>
      </c>
      <c r="T574" s="26">
        <v>0.38030173009481649</v>
      </c>
      <c r="U574" s="26">
        <v>0.37424587738827592</v>
      </c>
      <c r="V574" s="26">
        <v>0.39103302563469577</v>
      </c>
      <c r="W574" s="31">
        <v>0.28198439546887583</v>
      </c>
      <c r="X574" s="27">
        <v>0.38207182448078558</v>
      </c>
      <c r="Y574" s="31">
        <v>0.35413577788572781</v>
      </c>
      <c r="Z574" s="27">
        <v>0.416113685107391</v>
      </c>
      <c r="AA574" s="31">
        <v>0.30211091711732763</v>
      </c>
      <c r="AB574" s="30">
        <v>0.43023718313593262</v>
      </c>
      <c r="AC574" s="26">
        <v>0.41393461534449583</v>
      </c>
      <c r="AD574" s="26">
        <v>0.39632228426626342</v>
      </c>
      <c r="AE574" s="26">
        <v>0.37053467652793171</v>
      </c>
      <c r="AF574" s="26">
        <v>0.39103144975352361</v>
      </c>
      <c r="AG574" s="30">
        <v>0.46662769988297148</v>
      </c>
      <c r="AH574" s="27">
        <v>0.37018233019763519</v>
      </c>
      <c r="AI574" s="27">
        <v>0.40186793250620467</v>
      </c>
      <c r="AJ574" s="27">
        <v>0.32893268701968698</v>
      </c>
      <c r="AK574" s="26">
        <v>0.39952725247244703</v>
      </c>
      <c r="AL574" s="26">
        <v>0.38508679285104469</v>
      </c>
      <c r="AM574" s="26">
        <v>0.48570337333686048</v>
      </c>
      <c r="AN574" s="26">
        <v>0.33531450536607321</v>
      </c>
      <c r="AO574" s="26">
        <v>0.38751002072829399</v>
      </c>
    </row>
    <row r="575" spans="1:41" ht="19.95" customHeight="1" x14ac:dyDescent="0.3">
      <c r="A575" s="14" t="s">
        <v>199</v>
      </c>
      <c r="B575" s="26">
        <v>0.13013374907902331</v>
      </c>
      <c r="C575" s="23" t="s">
        <v>196</v>
      </c>
      <c r="D575" s="23" t="s">
        <v>196</v>
      </c>
      <c r="E575" s="23" t="s">
        <v>196</v>
      </c>
      <c r="F575" s="23" t="s">
        <v>196</v>
      </c>
      <c r="G575" s="23" t="s">
        <v>196</v>
      </c>
      <c r="H575" s="27">
        <v>0.1056882786752599</v>
      </c>
      <c r="I575" s="27">
        <v>0.14580054392831779</v>
      </c>
      <c r="J575" s="27">
        <v>0.1329707525157478</v>
      </c>
      <c r="K575" s="26">
        <v>0.1242010129598702</v>
      </c>
      <c r="L575" s="26">
        <v>0.1445495796252447</v>
      </c>
      <c r="M575" s="27">
        <v>0.13452361941593671</v>
      </c>
      <c r="N575" s="27">
        <v>0.1171059679786719</v>
      </c>
      <c r="O575" s="26">
        <v>0.1387589396094045</v>
      </c>
      <c r="P575" s="26">
        <v>0.11899597060705761</v>
      </c>
      <c r="Q575" s="27">
        <v>0.13284302451842919</v>
      </c>
      <c r="R575" s="27">
        <v>0.1191801740389124</v>
      </c>
      <c r="S575" s="26">
        <v>0.12992997366767881</v>
      </c>
      <c r="T575" s="26">
        <v>0.13460211604092159</v>
      </c>
      <c r="U575" s="26">
        <v>0.15004911069743421</v>
      </c>
      <c r="V575" s="26">
        <v>7.2990447025454666E-2</v>
      </c>
      <c r="W575" s="27">
        <v>0.1197371254766245</v>
      </c>
      <c r="X575" s="31">
        <v>0.10957703682948761</v>
      </c>
      <c r="Y575" s="31">
        <v>9.1507914125581583E-2</v>
      </c>
      <c r="Z575" s="27">
        <v>0.16999864359814501</v>
      </c>
      <c r="AA575" s="27">
        <v>0.17490658628152059</v>
      </c>
      <c r="AB575" s="30">
        <v>0.15166422550786229</v>
      </c>
      <c r="AC575" s="26">
        <v>0.1216778495727204</v>
      </c>
      <c r="AD575" s="26">
        <v>0.12766075693864659</v>
      </c>
      <c r="AE575" s="26">
        <v>0.109960045466978</v>
      </c>
      <c r="AF575" s="26">
        <v>0.17046888022270121</v>
      </c>
      <c r="AG575" s="27">
        <v>0.12967874644248659</v>
      </c>
      <c r="AH575" s="27">
        <v>0.12675680697769989</v>
      </c>
      <c r="AI575" s="27">
        <v>0.13073500008635169</v>
      </c>
      <c r="AJ575" s="27">
        <v>0.13646013190651249</v>
      </c>
      <c r="AK575" s="26">
        <v>0.13860595695898081</v>
      </c>
      <c r="AL575" s="26">
        <v>0.1240729491742158</v>
      </c>
      <c r="AM575" s="26">
        <v>4.9533580652738197E-2</v>
      </c>
      <c r="AN575" s="26">
        <v>0.13597828270345541</v>
      </c>
      <c r="AO575" s="26">
        <v>0.1145097630950779</v>
      </c>
    </row>
    <row r="576" spans="1:41" ht="19.95" customHeight="1" x14ac:dyDescent="0.3">
      <c r="A576" s="15" t="s">
        <v>200</v>
      </c>
      <c r="B576" s="26">
        <v>6.6329375059154844E-2</v>
      </c>
      <c r="C576" s="23" t="s">
        <v>196</v>
      </c>
      <c r="D576" s="23" t="s">
        <v>196</v>
      </c>
      <c r="E576" s="23" t="s">
        <v>196</v>
      </c>
      <c r="F576" s="23" t="s">
        <v>196</v>
      </c>
      <c r="G576" s="23" t="s">
        <v>196</v>
      </c>
      <c r="H576" s="27">
        <v>5.8445962681181567E-2</v>
      </c>
      <c r="I576" s="27">
        <v>5.5199636901549408E-2</v>
      </c>
      <c r="J576" s="30">
        <v>7.9525897622476374E-2</v>
      </c>
      <c r="K576" s="28">
        <v>7.6828910947727272E-2</v>
      </c>
      <c r="L576" s="29">
        <v>4.323482619386796E-2</v>
      </c>
      <c r="M576" s="27">
        <v>6.6038939778487155E-2</v>
      </c>
      <c r="N576" s="27">
        <v>6.7191297387142829E-2</v>
      </c>
      <c r="O576" s="26">
        <v>6.5937278879796113E-2</v>
      </c>
      <c r="P576" s="26">
        <v>6.0876405621771802E-2</v>
      </c>
      <c r="Q576" s="27">
        <v>6.3840307802610047E-2</v>
      </c>
      <c r="R576" s="27">
        <v>7.6815505590627123E-2</v>
      </c>
      <c r="S576" s="26">
        <v>8.0242966127790125E-2</v>
      </c>
      <c r="T576" s="26">
        <v>6.2761554042412807E-2</v>
      </c>
      <c r="U576" s="26">
        <v>3.726424115873686E-2</v>
      </c>
      <c r="V576" s="26">
        <v>0.10096846146444589</v>
      </c>
      <c r="W576" s="27">
        <v>4.4353143760316599E-2</v>
      </c>
      <c r="X576" s="31">
        <v>3.6867167902003131E-2</v>
      </c>
      <c r="Y576" s="31">
        <v>5.02126302022275E-2</v>
      </c>
      <c r="Z576" s="27">
        <v>8.522904778139756E-2</v>
      </c>
      <c r="AA576" s="31">
        <v>2.078016365869496E-2</v>
      </c>
      <c r="AB576" s="30">
        <v>9.6431992099430444E-2</v>
      </c>
      <c r="AC576" s="26">
        <v>7.6963237890806516E-2</v>
      </c>
      <c r="AD576" s="26">
        <v>3.9825887066885952E-2</v>
      </c>
      <c r="AE576" s="26">
        <v>7.7916394303530603E-2</v>
      </c>
      <c r="AF576" s="26">
        <v>7.0060068671753628E-2</v>
      </c>
      <c r="AG576" s="27">
        <v>5.0831639201183651E-2</v>
      </c>
      <c r="AH576" s="30">
        <v>8.6949604388879442E-2</v>
      </c>
      <c r="AI576" s="27">
        <v>5.398580388629446E-2</v>
      </c>
      <c r="AJ576" s="27">
        <v>7.3801432857144023E-2</v>
      </c>
      <c r="AK576" s="26">
        <v>6.5571299581002065E-2</v>
      </c>
      <c r="AL576" s="26">
        <v>7.210651511820422E-2</v>
      </c>
      <c r="AM576" s="26">
        <v>0</v>
      </c>
      <c r="AN576" s="26">
        <v>9.3342145435112794E-2</v>
      </c>
      <c r="AO576" s="26">
        <v>7.7649190126229214E-2</v>
      </c>
    </row>
    <row r="577" spans="1:41" ht="19.95" customHeight="1" x14ac:dyDescent="0.3">
      <c r="A577" s="14" t="s">
        <v>20</v>
      </c>
      <c r="B577" s="26">
        <v>2.3794358482367179E-2</v>
      </c>
      <c r="C577" s="23" t="s">
        <v>196</v>
      </c>
      <c r="D577" s="23" t="s">
        <v>196</v>
      </c>
      <c r="E577" s="23" t="s">
        <v>196</v>
      </c>
      <c r="F577" s="23" t="s">
        <v>196</v>
      </c>
      <c r="G577" s="23" t="s">
        <v>196</v>
      </c>
      <c r="H577" s="30">
        <v>4.925166871332997E-2</v>
      </c>
      <c r="I577" s="27">
        <v>2.0260144971170051E-2</v>
      </c>
      <c r="J577" s="31">
        <v>1.1139585899915981E-2</v>
      </c>
      <c r="K577" s="26">
        <v>2.1724164635461691E-2</v>
      </c>
      <c r="L577" s="26">
        <v>2.864848157463129E-2</v>
      </c>
      <c r="M577" s="27">
        <v>2.801481255179827E-2</v>
      </c>
      <c r="N577" s="27">
        <v>1.1269352607296961E-2</v>
      </c>
      <c r="O577" s="26">
        <v>1.9129660236007529E-2</v>
      </c>
      <c r="P577" s="26">
        <v>3.1329384638763433E-2</v>
      </c>
      <c r="Q577" s="31">
        <v>7.4383684996491206E-3</v>
      </c>
      <c r="R577" s="30">
        <v>3.6282326250759903E-2</v>
      </c>
      <c r="S577" s="26">
        <v>1.58221202631342E-2</v>
      </c>
      <c r="T577" s="26">
        <v>1.8839376053622389E-2</v>
      </c>
      <c r="U577" s="26">
        <v>2.3747489543981488E-2</v>
      </c>
      <c r="V577" s="26">
        <v>3.8642682693458039E-2</v>
      </c>
      <c r="W577" s="27">
        <v>4.9529088409908897E-2</v>
      </c>
      <c r="X577" s="31">
        <v>8.2061215277670525E-3</v>
      </c>
      <c r="Y577" s="27">
        <v>1.8497163386716781E-2</v>
      </c>
      <c r="Z577" s="27">
        <v>1.3844887918528181E-2</v>
      </c>
      <c r="AA577" s="27">
        <v>3.6690874131119357E-2</v>
      </c>
      <c r="AB577" s="27">
        <v>2.1727463147468241E-2</v>
      </c>
      <c r="AC577" s="26">
        <v>2.9573154676499121E-2</v>
      </c>
      <c r="AD577" s="26">
        <v>1.5076449209067829E-2</v>
      </c>
      <c r="AE577" s="26">
        <v>8.2489810803322849E-3</v>
      </c>
      <c r="AF577" s="26">
        <v>3.199816329619722E-3</v>
      </c>
      <c r="AG577" s="30">
        <v>5.6741039007265077E-2</v>
      </c>
      <c r="AH577" s="27">
        <v>2.0882830482382379E-2</v>
      </c>
      <c r="AI577" s="27">
        <v>1.052317713619093E-2</v>
      </c>
      <c r="AJ577" s="27">
        <v>4.8066537463196278E-3</v>
      </c>
      <c r="AK577" s="26">
        <v>1.724470656466533E-2</v>
      </c>
      <c r="AL577" s="26">
        <v>1.0495732967263889E-2</v>
      </c>
      <c r="AM577" s="28">
        <v>0.14912955700216171</v>
      </c>
      <c r="AN577" s="26">
        <v>8.639726733529271E-2</v>
      </c>
      <c r="AO577" s="26">
        <v>3.4343730518732941E-2</v>
      </c>
    </row>
    <row r="578" spans="1:41" ht="82.2" customHeight="1" x14ac:dyDescent="0.3">
      <c r="A578" s="32" t="s">
        <v>201</v>
      </c>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c r="AH578" s="18"/>
      <c r="AI578" s="18"/>
      <c r="AJ578" s="18"/>
      <c r="AK578" s="18"/>
      <c r="AL578" s="18"/>
      <c r="AM578" s="18"/>
      <c r="AN578" s="18"/>
      <c r="AO578" s="18"/>
    </row>
    <row r="580" spans="1:41" ht="40.049999999999997" customHeight="1" x14ac:dyDescent="0.3">
      <c r="A580" s="1" t="s">
        <v>24</v>
      </c>
    </row>
    <row r="581" spans="1:41" ht="40.049999999999997" customHeight="1" x14ac:dyDescent="0.3">
      <c r="A581" s="19" t="s">
        <v>202</v>
      </c>
      <c r="B581" s="33"/>
      <c r="C581" s="56" t="s">
        <v>202</v>
      </c>
      <c r="D581" s="52"/>
      <c r="E581" s="52"/>
      <c r="F581" s="52"/>
      <c r="G581" s="53"/>
      <c r="H581" s="54"/>
      <c r="I581" s="52"/>
      <c r="J581" s="53"/>
      <c r="K581" s="54"/>
      <c r="L581" s="53"/>
      <c r="M581" s="54"/>
      <c r="N581" s="53"/>
      <c r="O581" s="54"/>
      <c r="P581" s="53"/>
      <c r="Q581" s="54"/>
      <c r="R581" s="53"/>
      <c r="S581" s="54"/>
      <c r="T581" s="52"/>
      <c r="U581" s="52"/>
      <c r="V581" s="53"/>
      <c r="W581" s="54"/>
      <c r="X581" s="52"/>
      <c r="Y581" s="52"/>
      <c r="Z581" s="52"/>
      <c r="AA581" s="52"/>
      <c r="AB581" s="53"/>
      <c r="AC581" s="54"/>
      <c r="AD581" s="52"/>
      <c r="AE581" s="52"/>
      <c r="AF581" s="53"/>
      <c r="AG581" s="54"/>
      <c r="AH581" s="52"/>
      <c r="AI581" s="52"/>
      <c r="AJ581" s="53"/>
      <c r="AK581" s="54"/>
      <c r="AL581" s="52"/>
      <c r="AM581" s="52"/>
      <c r="AN581" s="52"/>
      <c r="AO581" s="53"/>
    </row>
    <row r="582" spans="1:41" ht="22.05" customHeight="1" x14ac:dyDescent="0.3">
      <c r="A582" s="2"/>
      <c r="B582" s="2"/>
      <c r="C582" s="51" t="s">
        <v>1</v>
      </c>
      <c r="D582" s="52"/>
      <c r="E582" s="52"/>
      <c r="F582" s="52"/>
      <c r="G582" s="53"/>
      <c r="H582" s="51" t="s">
        <v>2</v>
      </c>
      <c r="I582" s="52"/>
      <c r="J582" s="53"/>
      <c r="K582" s="51" t="s">
        <v>26</v>
      </c>
      <c r="L582" s="53"/>
      <c r="M582" s="51" t="s">
        <v>27</v>
      </c>
      <c r="N582" s="53"/>
      <c r="O582" s="51" t="s">
        <v>28</v>
      </c>
      <c r="P582" s="53"/>
      <c r="Q582" s="51" t="s">
        <v>29</v>
      </c>
      <c r="R582" s="53"/>
      <c r="S582" s="51" t="s">
        <v>30</v>
      </c>
      <c r="T582" s="52"/>
      <c r="U582" s="52"/>
      <c r="V582" s="53"/>
      <c r="W582" s="51" t="s">
        <v>31</v>
      </c>
      <c r="X582" s="52"/>
      <c r="Y582" s="52"/>
      <c r="Z582" s="52"/>
      <c r="AA582" s="52"/>
      <c r="AB582" s="53"/>
      <c r="AC582" s="51" t="s">
        <v>32</v>
      </c>
      <c r="AD582" s="52"/>
      <c r="AE582" s="52"/>
      <c r="AF582" s="53"/>
      <c r="AG582" s="51" t="s">
        <v>33</v>
      </c>
      <c r="AH582" s="52"/>
      <c r="AI582" s="52"/>
      <c r="AJ582" s="53"/>
      <c r="AK582" s="51" t="s">
        <v>34</v>
      </c>
      <c r="AL582" s="52"/>
      <c r="AM582" s="52"/>
      <c r="AN582" s="52"/>
      <c r="AO582" s="53"/>
    </row>
    <row r="583" spans="1:41" ht="58.05" customHeight="1" x14ac:dyDescent="0.3">
      <c r="A583" s="3" t="s">
        <v>35</v>
      </c>
      <c r="B583" s="3" t="s">
        <v>0</v>
      </c>
      <c r="C583" s="3" t="s">
        <v>3</v>
      </c>
      <c r="D583" s="3" t="s">
        <v>4</v>
      </c>
      <c r="E583" s="3" t="s">
        <v>5</v>
      </c>
      <c r="F583" s="3" t="s">
        <v>6</v>
      </c>
      <c r="G583" s="3" t="s">
        <v>7</v>
      </c>
      <c r="H583" s="3" t="s">
        <v>8</v>
      </c>
      <c r="I583" s="3" t="s">
        <v>9</v>
      </c>
      <c r="J583" s="3" t="s">
        <v>10</v>
      </c>
      <c r="K583" s="3" t="s">
        <v>36</v>
      </c>
      <c r="L583" s="3" t="s">
        <v>37</v>
      </c>
      <c r="M583" s="3" t="s">
        <v>38</v>
      </c>
      <c r="N583" s="3" t="s">
        <v>39</v>
      </c>
      <c r="O583" s="3" t="s">
        <v>40</v>
      </c>
      <c r="P583" s="3" t="s">
        <v>41</v>
      </c>
      <c r="Q583" s="3" t="s">
        <v>42</v>
      </c>
      <c r="R583" s="3" t="s">
        <v>43</v>
      </c>
      <c r="S583" s="3" t="s">
        <v>44</v>
      </c>
      <c r="T583" s="3" t="s">
        <v>45</v>
      </c>
      <c r="U583" s="3" t="s">
        <v>46</v>
      </c>
      <c r="V583" s="3" t="s">
        <v>47</v>
      </c>
      <c r="W583" s="3" t="s">
        <v>48</v>
      </c>
      <c r="X583" s="3" t="s">
        <v>49</v>
      </c>
      <c r="Y583" s="3" t="s">
        <v>50</v>
      </c>
      <c r="Z583" s="3" t="s">
        <v>51</v>
      </c>
      <c r="AA583" s="3" t="s">
        <v>52</v>
      </c>
      <c r="AB583" s="3" t="s">
        <v>53</v>
      </c>
      <c r="AC583" s="3" t="s">
        <v>54</v>
      </c>
      <c r="AD583" s="3" t="s">
        <v>55</v>
      </c>
      <c r="AE583" s="3" t="s">
        <v>56</v>
      </c>
      <c r="AF583" s="3" t="s">
        <v>57</v>
      </c>
      <c r="AG583" s="3" t="s">
        <v>58</v>
      </c>
      <c r="AH583" s="3" t="s">
        <v>59</v>
      </c>
      <c r="AI583" s="3" t="s">
        <v>60</v>
      </c>
      <c r="AJ583" s="3" t="s">
        <v>61</v>
      </c>
      <c r="AK583" s="3" t="s">
        <v>62</v>
      </c>
      <c r="AL583" s="3" t="s">
        <v>63</v>
      </c>
      <c r="AM583" s="3" t="s">
        <v>64</v>
      </c>
      <c r="AN583" s="3" t="s">
        <v>65</v>
      </c>
      <c r="AO583" s="3" t="s">
        <v>47</v>
      </c>
    </row>
    <row r="584" spans="1:41" ht="19.95" customHeight="1" x14ac:dyDescent="0.3">
      <c r="A584" s="15" t="s">
        <v>11</v>
      </c>
      <c r="B584" s="22">
        <v>1273.1892472505569</v>
      </c>
      <c r="C584" s="23" t="s">
        <v>196</v>
      </c>
      <c r="D584" s="23" t="s">
        <v>196</v>
      </c>
      <c r="E584" s="23" t="s">
        <v>196</v>
      </c>
      <c r="F584" s="23" t="s">
        <v>196</v>
      </c>
      <c r="G584" s="23" t="s">
        <v>196</v>
      </c>
      <c r="H584" s="24">
        <v>324.82507395744318</v>
      </c>
      <c r="I584" s="24">
        <v>409.20301383733749</v>
      </c>
      <c r="J584" s="24">
        <v>539.16115945577621</v>
      </c>
      <c r="K584" s="25">
        <v>879.36333149671555</v>
      </c>
      <c r="L584" s="25">
        <v>390.64156150817871</v>
      </c>
      <c r="M584" s="24">
        <v>952.30007743835449</v>
      </c>
      <c r="N584" s="24">
        <v>320.88916981220251</v>
      </c>
      <c r="O584" s="25">
        <v>728.15105319023132</v>
      </c>
      <c r="P584" s="25">
        <v>522.36707824468613</v>
      </c>
      <c r="Q584" s="24">
        <v>705.62111341953278</v>
      </c>
      <c r="R584" s="24">
        <v>450.65541845560068</v>
      </c>
      <c r="S584" s="25">
        <v>426.85257858037949</v>
      </c>
      <c r="T584" s="25">
        <v>569.70414876937866</v>
      </c>
      <c r="U584" s="25">
        <v>150.11412614583969</v>
      </c>
      <c r="V584" s="25">
        <v>54.718145608901978</v>
      </c>
      <c r="W584" s="24">
        <v>129.82944804430011</v>
      </c>
      <c r="X584" s="24">
        <v>531.60044091939926</v>
      </c>
      <c r="Y584" s="24">
        <v>380.52686953544622</v>
      </c>
      <c r="Z584" s="24">
        <v>206.95975202322009</v>
      </c>
      <c r="AA584" s="24">
        <v>98.745973408222198</v>
      </c>
      <c r="AB584" s="24">
        <v>485.48699074983602</v>
      </c>
      <c r="AC584" s="25">
        <v>356.23625761270517</v>
      </c>
      <c r="AD584" s="25">
        <v>306.94997888803482</v>
      </c>
      <c r="AE584" s="25">
        <v>265.90273243188858</v>
      </c>
      <c r="AF584" s="25">
        <v>223.8214519023895</v>
      </c>
      <c r="AG584" s="24">
        <v>302.080735206604</v>
      </c>
      <c r="AH584" s="24">
        <v>389.73951476812363</v>
      </c>
      <c r="AI584" s="24">
        <v>388.53036117553711</v>
      </c>
      <c r="AJ584" s="24">
        <v>192.83863610029221</v>
      </c>
      <c r="AK584" s="25">
        <v>796.14545285701752</v>
      </c>
      <c r="AL584" s="25">
        <v>309.1242533326149</v>
      </c>
      <c r="AM584" s="25">
        <v>47.752918004989617</v>
      </c>
      <c r="AN584" s="25">
        <v>39.816687405109413</v>
      </c>
      <c r="AO584" s="25">
        <v>80.3499356508255</v>
      </c>
    </row>
    <row r="585" spans="1:41" ht="19.95" customHeight="1" x14ac:dyDescent="0.3">
      <c r="A585" s="14" t="s">
        <v>12</v>
      </c>
      <c r="B585" s="22">
        <v>1298</v>
      </c>
      <c r="C585" s="23" t="s">
        <v>196</v>
      </c>
      <c r="D585" s="23" t="s">
        <v>196</v>
      </c>
      <c r="E585" s="23" t="s">
        <v>196</v>
      </c>
      <c r="F585" s="23" t="s">
        <v>196</v>
      </c>
      <c r="G585" s="23" t="s">
        <v>196</v>
      </c>
      <c r="H585" s="24">
        <v>239</v>
      </c>
      <c r="I585" s="24">
        <v>449</v>
      </c>
      <c r="J585" s="24">
        <v>610</v>
      </c>
      <c r="K585" s="25">
        <v>905</v>
      </c>
      <c r="L585" s="25">
        <v>390</v>
      </c>
      <c r="M585" s="24">
        <v>954</v>
      </c>
      <c r="N585" s="24">
        <v>344</v>
      </c>
      <c r="O585" s="25">
        <v>740</v>
      </c>
      <c r="P585" s="25">
        <v>537</v>
      </c>
      <c r="Q585" s="24">
        <v>763</v>
      </c>
      <c r="R585" s="24">
        <v>432</v>
      </c>
      <c r="S585" s="25">
        <v>443</v>
      </c>
      <c r="T585" s="25">
        <v>575</v>
      </c>
      <c r="U585" s="25">
        <v>158</v>
      </c>
      <c r="V585" s="25">
        <v>57</v>
      </c>
      <c r="W585" s="24">
        <v>132</v>
      </c>
      <c r="X585" s="24">
        <v>558</v>
      </c>
      <c r="Y585" s="24">
        <v>394</v>
      </c>
      <c r="Z585" s="24">
        <v>198</v>
      </c>
      <c r="AA585" s="24">
        <v>101</v>
      </c>
      <c r="AB585" s="24">
        <v>492</v>
      </c>
      <c r="AC585" s="25">
        <v>343</v>
      </c>
      <c r="AD585" s="25">
        <v>319</v>
      </c>
      <c r="AE585" s="25">
        <v>280</v>
      </c>
      <c r="AF585" s="25">
        <v>234</v>
      </c>
      <c r="AG585" s="24">
        <v>186</v>
      </c>
      <c r="AH585" s="24">
        <v>460</v>
      </c>
      <c r="AI585" s="24">
        <v>448</v>
      </c>
      <c r="AJ585" s="24">
        <v>204</v>
      </c>
      <c r="AK585" s="25">
        <v>807</v>
      </c>
      <c r="AL585" s="25">
        <v>348</v>
      </c>
      <c r="AM585" s="25">
        <v>33</v>
      </c>
      <c r="AN585" s="25">
        <v>37</v>
      </c>
      <c r="AO585" s="25">
        <v>73</v>
      </c>
    </row>
    <row r="586" spans="1:41" ht="19.95" customHeight="1" x14ac:dyDescent="0.3">
      <c r="A586" s="15" t="s">
        <v>203</v>
      </c>
      <c r="B586" s="26">
        <v>0.41855749763498479</v>
      </c>
      <c r="C586" s="23" t="s">
        <v>196</v>
      </c>
      <c r="D586" s="23" t="s">
        <v>196</v>
      </c>
      <c r="E586" s="23" t="s">
        <v>196</v>
      </c>
      <c r="F586" s="23" t="s">
        <v>196</v>
      </c>
      <c r="G586" s="23" t="s">
        <v>196</v>
      </c>
      <c r="H586" s="27">
        <v>0.39993502105228779</v>
      </c>
      <c r="I586" s="31">
        <v>0.38055371573331831</v>
      </c>
      <c r="J586" s="30">
        <v>0.45862030454493952</v>
      </c>
      <c r="K586" s="26">
        <v>0.43040347285266373</v>
      </c>
      <c r="L586" s="26">
        <v>0.39530323648436327</v>
      </c>
      <c r="M586" s="27">
        <v>0.40633077890191299</v>
      </c>
      <c r="N586" s="27">
        <v>0.45484262749192428</v>
      </c>
      <c r="O586" s="29">
        <v>0.37597262929856901</v>
      </c>
      <c r="P586" s="28">
        <v>0.48707454900508068</v>
      </c>
      <c r="Q586" s="27">
        <v>0.40802346708317949</v>
      </c>
      <c r="R586" s="27">
        <v>0.4290649897196212</v>
      </c>
      <c r="S586" s="29">
        <v>0.37926309482511872</v>
      </c>
      <c r="T586" s="26">
        <v>0.41907527418177559</v>
      </c>
      <c r="U586" s="26">
        <v>0.4640883887387921</v>
      </c>
      <c r="V586" s="26">
        <v>0.51162763723490134</v>
      </c>
      <c r="W586" s="30">
        <v>0.46372010326161361</v>
      </c>
      <c r="X586" s="30">
        <v>0.48600893804566431</v>
      </c>
      <c r="Y586" s="30">
        <v>0.51679523369890468</v>
      </c>
      <c r="Z586" s="27">
        <v>0.36854754449113852</v>
      </c>
      <c r="AA586" s="27">
        <v>0.4720728776927251</v>
      </c>
      <c r="AB586" s="31">
        <v>0.35102437603599979</v>
      </c>
      <c r="AC586" s="26">
        <v>0.41875468365537222</v>
      </c>
      <c r="AD586" s="26">
        <v>0.45174254620131732</v>
      </c>
      <c r="AE586" s="26">
        <v>0.42729271825403459</v>
      </c>
      <c r="AF586" s="26">
        <v>0.39319257200752822</v>
      </c>
      <c r="AG586" s="31">
        <v>0.33949604818536361</v>
      </c>
      <c r="AH586" s="27">
        <v>0.43896869443179298</v>
      </c>
      <c r="AI586" s="27">
        <v>0.43119655103843307</v>
      </c>
      <c r="AJ586" s="27">
        <v>0.47568938302815922</v>
      </c>
      <c r="AK586" s="26">
        <v>0.41164681994848817</v>
      </c>
      <c r="AL586" s="28">
        <v>0.46762326636521823</v>
      </c>
      <c r="AM586" s="26">
        <v>0.40309024021163692</v>
      </c>
      <c r="AN586" s="26">
        <v>0.2997301228337319</v>
      </c>
      <c r="AO586" s="26">
        <v>0.36634096056441828</v>
      </c>
    </row>
    <row r="587" spans="1:41" ht="19.95" customHeight="1" x14ac:dyDescent="0.3">
      <c r="A587" s="14" t="s">
        <v>204</v>
      </c>
      <c r="B587" s="26">
        <v>0.31973758458061002</v>
      </c>
      <c r="C587" s="23" t="s">
        <v>196</v>
      </c>
      <c r="D587" s="23" t="s">
        <v>196</v>
      </c>
      <c r="E587" s="23" t="s">
        <v>196</v>
      </c>
      <c r="F587" s="23" t="s">
        <v>196</v>
      </c>
      <c r="G587" s="23" t="s">
        <v>196</v>
      </c>
      <c r="H587" s="27">
        <v>0.36132025986115263</v>
      </c>
      <c r="I587" s="27">
        <v>0.32754390996794269</v>
      </c>
      <c r="J587" s="31">
        <v>0.28876082159252597</v>
      </c>
      <c r="K587" s="26">
        <v>0.30868335094846377</v>
      </c>
      <c r="L587" s="26">
        <v>0.33907626214997932</v>
      </c>
      <c r="M587" s="27">
        <v>0.32694863971563842</v>
      </c>
      <c r="N587" s="27">
        <v>0.29833739719653979</v>
      </c>
      <c r="O587" s="26">
        <v>0.34123653956307309</v>
      </c>
      <c r="P587" s="26">
        <v>0.2880744318532345</v>
      </c>
      <c r="Q587" s="27">
        <v>0.32831582027680067</v>
      </c>
      <c r="R587" s="27">
        <v>0.30431804422099001</v>
      </c>
      <c r="S587" s="26">
        <v>0.32621279839954981</v>
      </c>
      <c r="T587" s="26">
        <v>0.31835747616692628</v>
      </c>
      <c r="U587" s="26">
        <v>0.34155548621058401</v>
      </c>
      <c r="V587" s="26">
        <v>0.23282882747542369</v>
      </c>
      <c r="W587" s="27">
        <v>0.26220214587522439</v>
      </c>
      <c r="X587" s="27">
        <v>0.31522059404589631</v>
      </c>
      <c r="Y587" s="27">
        <v>0.30242931702973502</v>
      </c>
      <c r="Z587" s="27">
        <v>0.31057724053476571</v>
      </c>
      <c r="AA587" s="27">
        <v>0.28676296504063142</v>
      </c>
      <c r="AB587" s="27">
        <v>0.32963719577729311</v>
      </c>
      <c r="AC587" s="26">
        <v>0.32024816230239411</v>
      </c>
      <c r="AD587" s="26">
        <v>0.29721675900807421</v>
      </c>
      <c r="AE587" s="26">
        <v>0.32863760953864118</v>
      </c>
      <c r="AF587" s="26">
        <v>0.30957632944996882</v>
      </c>
      <c r="AG587" s="27">
        <v>0.33241821905107621</v>
      </c>
      <c r="AH587" s="27">
        <v>0.30856911998740277</v>
      </c>
      <c r="AI587" s="27">
        <v>0.33731515922347788</v>
      </c>
      <c r="AJ587" s="27">
        <v>0.28703042088875358</v>
      </c>
      <c r="AK587" s="26">
        <v>0.31629289195117699</v>
      </c>
      <c r="AL587" s="26">
        <v>0.28528432421036959</v>
      </c>
      <c r="AM587" s="26">
        <v>0.47457201300183077</v>
      </c>
      <c r="AN587" s="26">
        <v>0.36826471526201132</v>
      </c>
      <c r="AO587" s="26">
        <v>0.37035155669571718</v>
      </c>
    </row>
    <row r="588" spans="1:41" ht="19.95" customHeight="1" x14ac:dyDescent="0.3">
      <c r="A588" s="15" t="s">
        <v>205</v>
      </c>
      <c r="B588" s="26">
        <v>0.19667090477278401</v>
      </c>
      <c r="C588" s="23" t="s">
        <v>196</v>
      </c>
      <c r="D588" s="23" t="s">
        <v>196</v>
      </c>
      <c r="E588" s="23" t="s">
        <v>196</v>
      </c>
      <c r="F588" s="23" t="s">
        <v>196</v>
      </c>
      <c r="G588" s="23" t="s">
        <v>196</v>
      </c>
      <c r="H588" s="27">
        <v>0.16885731214957819</v>
      </c>
      <c r="I588" s="30">
        <v>0.2309111225721803</v>
      </c>
      <c r="J588" s="27">
        <v>0.1874405513806216</v>
      </c>
      <c r="K588" s="26">
        <v>0.18677486820817921</v>
      </c>
      <c r="L588" s="26">
        <v>0.22055080499809671</v>
      </c>
      <c r="M588" s="27">
        <v>0.19867407421139421</v>
      </c>
      <c r="N588" s="27">
        <v>0.19072611575847401</v>
      </c>
      <c r="O588" s="28">
        <v>0.2150148748633747</v>
      </c>
      <c r="P588" s="29">
        <v>0.16633980231313919</v>
      </c>
      <c r="Q588" s="27">
        <v>0.20054499655192631</v>
      </c>
      <c r="R588" s="27">
        <v>0.2039163555006224</v>
      </c>
      <c r="S588" s="28">
        <v>0.21948913040924869</v>
      </c>
      <c r="T588" s="26">
        <v>0.19637090896189069</v>
      </c>
      <c r="U588" s="26">
        <v>0.16274056138795209</v>
      </c>
      <c r="V588" s="26">
        <v>0.14451767678998001</v>
      </c>
      <c r="W588" s="27">
        <v>0.20016640036649219</v>
      </c>
      <c r="X588" s="31">
        <v>0.1615850109067154</v>
      </c>
      <c r="Y588" s="31">
        <v>0.13839485237290289</v>
      </c>
      <c r="Z588" s="27">
        <v>0.21433006742832769</v>
      </c>
      <c r="AA588" s="27">
        <v>0.2203839936079485</v>
      </c>
      <c r="AB588" s="30">
        <v>0.23202942261241</v>
      </c>
      <c r="AC588" s="26">
        <v>0.1846329961406904</v>
      </c>
      <c r="AD588" s="26">
        <v>0.21244530943596371</v>
      </c>
      <c r="AE588" s="26">
        <v>0.1791309727924994</v>
      </c>
      <c r="AF588" s="26">
        <v>0.2219481586843903</v>
      </c>
      <c r="AG588" s="30">
        <v>0.24977285847480751</v>
      </c>
      <c r="AH588" s="27">
        <v>0.18331371143812711</v>
      </c>
      <c r="AI588" s="27">
        <v>0.1774002230127503</v>
      </c>
      <c r="AJ588" s="27">
        <v>0.17930920646542209</v>
      </c>
      <c r="AK588" s="26">
        <v>0.20335865762724531</v>
      </c>
      <c r="AL588" s="26">
        <v>0.1935030905983906</v>
      </c>
      <c r="AM588" s="26">
        <v>9.8891675982937868E-2</v>
      </c>
      <c r="AN588" s="26">
        <v>0.19812831533043221</v>
      </c>
      <c r="AO588" s="26">
        <v>0.19998190183442291</v>
      </c>
    </row>
    <row r="589" spans="1:41" ht="19.95" customHeight="1" x14ac:dyDescent="0.3">
      <c r="A589" s="14" t="s">
        <v>206</v>
      </c>
      <c r="B589" s="26">
        <v>6.5034013011621261E-2</v>
      </c>
      <c r="C589" s="23" t="s">
        <v>196</v>
      </c>
      <c r="D589" s="23" t="s">
        <v>196</v>
      </c>
      <c r="E589" s="23" t="s">
        <v>196</v>
      </c>
      <c r="F589" s="23" t="s">
        <v>196</v>
      </c>
      <c r="G589" s="23" t="s">
        <v>196</v>
      </c>
      <c r="H589" s="27">
        <v>6.9887406936981353E-2</v>
      </c>
      <c r="I589" s="27">
        <v>6.099125172655865E-2</v>
      </c>
      <c r="J589" s="27">
        <v>6.5178322481912798E-2</v>
      </c>
      <c r="K589" s="26">
        <v>7.413830799069325E-2</v>
      </c>
      <c r="L589" s="26">
        <v>4.5069696367560752E-2</v>
      </c>
      <c r="M589" s="27">
        <v>6.8046507171054441E-2</v>
      </c>
      <c r="N589" s="27">
        <v>5.6093859553061891E-2</v>
      </c>
      <c r="O589" s="26">
        <v>6.7775956274983173E-2</v>
      </c>
      <c r="P589" s="26">
        <v>5.8511216828545543E-2</v>
      </c>
      <c r="Q589" s="27">
        <v>6.3115716088093368E-2</v>
      </c>
      <c r="R589" s="27">
        <v>6.2700610558766343E-2</v>
      </c>
      <c r="S589" s="26">
        <v>7.5034976366082834E-2</v>
      </c>
      <c r="T589" s="26">
        <v>6.6196340689407343E-2</v>
      </c>
      <c r="U589" s="26">
        <v>3.1615563662671792E-2</v>
      </c>
      <c r="V589" s="26">
        <v>0.1110258584996949</v>
      </c>
      <c r="W589" s="27">
        <v>7.3911350496669734E-2</v>
      </c>
      <c r="X589" s="31">
        <v>3.7185457001724077E-2</v>
      </c>
      <c r="Y589" s="31">
        <v>4.2380596898457468E-2</v>
      </c>
      <c r="Z589" s="30">
        <v>0.1065451475457682</v>
      </c>
      <c r="AA589" s="27">
        <v>2.078016365869496E-2</v>
      </c>
      <c r="AB589" s="30">
        <v>8.7309005574297049E-2</v>
      </c>
      <c r="AC589" s="26">
        <v>7.6364157901543342E-2</v>
      </c>
      <c r="AD589" s="26">
        <v>3.8595385354644768E-2</v>
      </c>
      <c r="AE589" s="26">
        <v>6.4938699414824719E-2</v>
      </c>
      <c r="AF589" s="26">
        <v>7.528293985811263E-2</v>
      </c>
      <c r="AG589" s="27">
        <v>7.8312874288752651E-2</v>
      </c>
      <c r="AH589" s="27">
        <v>6.9148474142677108E-2</v>
      </c>
      <c r="AI589" s="27">
        <v>5.4088066725338703E-2</v>
      </c>
      <c r="AJ589" s="27">
        <v>5.7970989617665059E-2</v>
      </c>
      <c r="AK589" s="26">
        <v>6.8701630473089456E-2</v>
      </c>
      <c r="AL589" s="26">
        <v>5.3589318826021561E-2</v>
      </c>
      <c r="AM589" s="26">
        <v>2.344607080359451E-2</v>
      </c>
      <c r="AN589" s="26">
        <v>0.13387684657382459</v>
      </c>
      <c r="AO589" s="26">
        <v>6.3325580905441589E-2</v>
      </c>
    </row>
    <row r="590" spans="1:41" ht="82.8" customHeight="1" x14ac:dyDescent="0.3">
      <c r="A590" s="32" t="s">
        <v>201</v>
      </c>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c r="AH590" s="18"/>
      <c r="AI590" s="18"/>
      <c r="AJ590" s="18"/>
      <c r="AK590" s="18"/>
      <c r="AL590" s="18"/>
      <c r="AM590" s="18"/>
      <c r="AN590" s="18"/>
      <c r="AO590" s="18"/>
    </row>
    <row r="592" spans="1:41" ht="40.049999999999997" customHeight="1" x14ac:dyDescent="0.3">
      <c r="A592" s="1" t="s">
        <v>24</v>
      </c>
    </row>
    <row r="593" spans="1:41" ht="40.049999999999997" customHeight="1" x14ac:dyDescent="0.3">
      <c r="A593" s="19" t="s">
        <v>207</v>
      </c>
      <c r="B593" s="33"/>
      <c r="C593" s="56" t="s">
        <v>207</v>
      </c>
      <c r="D593" s="52"/>
      <c r="E593" s="52"/>
      <c r="F593" s="52"/>
      <c r="G593" s="53"/>
      <c r="H593" s="54"/>
      <c r="I593" s="52"/>
      <c r="J593" s="53"/>
      <c r="K593" s="54"/>
      <c r="L593" s="53"/>
      <c r="M593" s="54"/>
      <c r="N593" s="53"/>
      <c r="O593" s="54"/>
      <c r="P593" s="53"/>
      <c r="Q593" s="54"/>
      <c r="R593" s="53"/>
      <c r="S593" s="54"/>
      <c r="T593" s="52"/>
      <c r="U593" s="52"/>
      <c r="V593" s="53"/>
      <c r="W593" s="54"/>
      <c r="X593" s="52"/>
      <c r="Y593" s="52"/>
      <c r="Z593" s="52"/>
      <c r="AA593" s="52"/>
      <c r="AB593" s="53"/>
      <c r="AC593" s="54"/>
      <c r="AD593" s="52"/>
      <c r="AE593" s="52"/>
      <c r="AF593" s="53"/>
      <c r="AG593" s="54"/>
      <c r="AH593" s="52"/>
      <c r="AI593" s="52"/>
      <c r="AJ593" s="53"/>
      <c r="AK593" s="54"/>
      <c r="AL593" s="52"/>
      <c r="AM593" s="52"/>
      <c r="AN593" s="52"/>
      <c r="AO593" s="53"/>
    </row>
    <row r="594" spans="1:41" ht="22.05" customHeight="1" x14ac:dyDescent="0.3">
      <c r="A594" s="2"/>
      <c r="B594" s="2"/>
      <c r="C594" s="51" t="s">
        <v>1</v>
      </c>
      <c r="D594" s="52"/>
      <c r="E594" s="52"/>
      <c r="F594" s="52"/>
      <c r="G594" s="53"/>
      <c r="H594" s="51" t="s">
        <v>2</v>
      </c>
      <c r="I594" s="52"/>
      <c r="J594" s="53"/>
      <c r="K594" s="51" t="s">
        <v>26</v>
      </c>
      <c r="L594" s="53"/>
      <c r="M594" s="51" t="s">
        <v>27</v>
      </c>
      <c r="N594" s="53"/>
      <c r="O594" s="51" t="s">
        <v>28</v>
      </c>
      <c r="P594" s="53"/>
      <c r="Q594" s="51" t="s">
        <v>29</v>
      </c>
      <c r="R594" s="53"/>
      <c r="S594" s="51" t="s">
        <v>30</v>
      </c>
      <c r="T594" s="52"/>
      <c r="U594" s="52"/>
      <c r="V594" s="53"/>
      <c r="W594" s="51" t="s">
        <v>31</v>
      </c>
      <c r="X594" s="52"/>
      <c r="Y594" s="52"/>
      <c r="Z594" s="52"/>
      <c r="AA594" s="52"/>
      <c r="AB594" s="53"/>
      <c r="AC594" s="51" t="s">
        <v>32</v>
      </c>
      <c r="AD594" s="52"/>
      <c r="AE594" s="52"/>
      <c r="AF594" s="53"/>
      <c r="AG594" s="51" t="s">
        <v>33</v>
      </c>
      <c r="AH594" s="52"/>
      <c r="AI594" s="52"/>
      <c r="AJ594" s="53"/>
      <c r="AK594" s="51" t="s">
        <v>34</v>
      </c>
      <c r="AL594" s="52"/>
      <c r="AM594" s="52"/>
      <c r="AN594" s="52"/>
      <c r="AO594" s="53"/>
    </row>
    <row r="595" spans="1:41" ht="58.05" customHeight="1" x14ac:dyDescent="0.3">
      <c r="A595" s="3" t="s">
        <v>35</v>
      </c>
      <c r="B595" s="3" t="s">
        <v>0</v>
      </c>
      <c r="C595" s="3" t="s">
        <v>3</v>
      </c>
      <c r="D595" s="3" t="s">
        <v>4</v>
      </c>
      <c r="E595" s="3" t="s">
        <v>5</v>
      </c>
      <c r="F595" s="3" t="s">
        <v>6</v>
      </c>
      <c r="G595" s="3" t="s">
        <v>7</v>
      </c>
      <c r="H595" s="3" t="s">
        <v>8</v>
      </c>
      <c r="I595" s="3" t="s">
        <v>9</v>
      </c>
      <c r="J595" s="3" t="s">
        <v>10</v>
      </c>
      <c r="K595" s="3" t="s">
        <v>36</v>
      </c>
      <c r="L595" s="3" t="s">
        <v>37</v>
      </c>
      <c r="M595" s="3" t="s">
        <v>38</v>
      </c>
      <c r="N595" s="3" t="s">
        <v>39</v>
      </c>
      <c r="O595" s="3" t="s">
        <v>40</v>
      </c>
      <c r="P595" s="3" t="s">
        <v>41</v>
      </c>
      <c r="Q595" s="3" t="s">
        <v>42</v>
      </c>
      <c r="R595" s="3" t="s">
        <v>43</v>
      </c>
      <c r="S595" s="3" t="s">
        <v>44</v>
      </c>
      <c r="T595" s="3" t="s">
        <v>45</v>
      </c>
      <c r="U595" s="3" t="s">
        <v>46</v>
      </c>
      <c r="V595" s="3" t="s">
        <v>47</v>
      </c>
      <c r="W595" s="3" t="s">
        <v>48</v>
      </c>
      <c r="X595" s="3" t="s">
        <v>49</v>
      </c>
      <c r="Y595" s="3" t="s">
        <v>50</v>
      </c>
      <c r="Z595" s="3" t="s">
        <v>51</v>
      </c>
      <c r="AA595" s="3" t="s">
        <v>52</v>
      </c>
      <c r="AB595" s="3" t="s">
        <v>53</v>
      </c>
      <c r="AC595" s="3" t="s">
        <v>54</v>
      </c>
      <c r="AD595" s="3" t="s">
        <v>55</v>
      </c>
      <c r="AE595" s="3" t="s">
        <v>56</v>
      </c>
      <c r="AF595" s="3" t="s">
        <v>57</v>
      </c>
      <c r="AG595" s="3" t="s">
        <v>58</v>
      </c>
      <c r="AH595" s="3" t="s">
        <v>59</v>
      </c>
      <c r="AI595" s="3" t="s">
        <v>60</v>
      </c>
      <c r="AJ595" s="3" t="s">
        <v>61</v>
      </c>
      <c r="AK595" s="3" t="s">
        <v>62</v>
      </c>
      <c r="AL595" s="3" t="s">
        <v>63</v>
      </c>
      <c r="AM595" s="3" t="s">
        <v>64</v>
      </c>
      <c r="AN595" s="3" t="s">
        <v>65</v>
      </c>
      <c r="AO595" s="3" t="s">
        <v>47</v>
      </c>
    </row>
    <row r="596" spans="1:41" ht="19.95" customHeight="1" x14ac:dyDescent="0.3">
      <c r="A596" s="15" t="s">
        <v>11</v>
      </c>
      <c r="B596" s="22">
        <v>1273.1892472505569</v>
      </c>
      <c r="C596" s="23" t="s">
        <v>196</v>
      </c>
      <c r="D596" s="23" t="s">
        <v>196</v>
      </c>
      <c r="E596" s="23" t="s">
        <v>196</v>
      </c>
      <c r="F596" s="23" t="s">
        <v>196</v>
      </c>
      <c r="G596" s="23" t="s">
        <v>196</v>
      </c>
      <c r="H596" s="24">
        <v>324.82507395744318</v>
      </c>
      <c r="I596" s="24">
        <v>409.20301383733749</v>
      </c>
      <c r="J596" s="24">
        <v>539.16115945577621</v>
      </c>
      <c r="K596" s="25">
        <v>879.36333149671555</v>
      </c>
      <c r="L596" s="25">
        <v>390.64156150817871</v>
      </c>
      <c r="M596" s="24">
        <v>952.30007743835449</v>
      </c>
      <c r="N596" s="24">
        <v>320.88916981220251</v>
      </c>
      <c r="O596" s="25">
        <v>728.15105319023132</v>
      </c>
      <c r="P596" s="25">
        <v>522.36707824468613</v>
      </c>
      <c r="Q596" s="24">
        <v>705.62111341953278</v>
      </c>
      <c r="R596" s="24">
        <v>450.65541845560068</v>
      </c>
      <c r="S596" s="25">
        <v>426.85257858037949</v>
      </c>
      <c r="T596" s="25">
        <v>569.70414876937866</v>
      </c>
      <c r="U596" s="25">
        <v>150.11412614583969</v>
      </c>
      <c r="V596" s="25">
        <v>54.718145608901978</v>
      </c>
      <c r="W596" s="24">
        <v>129.82944804430011</v>
      </c>
      <c r="X596" s="24">
        <v>531.60044091939926</v>
      </c>
      <c r="Y596" s="24">
        <v>380.52686953544622</v>
      </c>
      <c r="Z596" s="24">
        <v>206.95975202322009</v>
      </c>
      <c r="AA596" s="24">
        <v>98.745973408222198</v>
      </c>
      <c r="AB596" s="24">
        <v>485.48699074983602</v>
      </c>
      <c r="AC596" s="25">
        <v>356.23625761270517</v>
      </c>
      <c r="AD596" s="25">
        <v>306.94997888803482</v>
      </c>
      <c r="AE596" s="25">
        <v>265.90273243188858</v>
      </c>
      <c r="AF596" s="25">
        <v>223.8214519023895</v>
      </c>
      <c r="AG596" s="24">
        <v>302.080735206604</v>
      </c>
      <c r="AH596" s="24">
        <v>389.73951476812363</v>
      </c>
      <c r="AI596" s="24">
        <v>388.53036117553711</v>
      </c>
      <c r="AJ596" s="24">
        <v>192.83863610029221</v>
      </c>
      <c r="AK596" s="25">
        <v>796.14545285701752</v>
      </c>
      <c r="AL596" s="25">
        <v>309.1242533326149</v>
      </c>
      <c r="AM596" s="25">
        <v>47.752918004989617</v>
      </c>
      <c r="AN596" s="25">
        <v>39.816687405109413</v>
      </c>
      <c r="AO596" s="25">
        <v>80.3499356508255</v>
      </c>
    </row>
    <row r="597" spans="1:41" ht="19.95" customHeight="1" x14ac:dyDescent="0.3">
      <c r="A597" s="14" t="s">
        <v>12</v>
      </c>
      <c r="B597" s="22">
        <v>1298</v>
      </c>
      <c r="C597" s="23" t="s">
        <v>196</v>
      </c>
      <c r="D597" s="23" t="s">
        <v>196</v>
      </c>
      <c r="E597" s="23" t="s">
        <v>196</v>
      </c>
      <c r="F597" s="23" t="s">
        <v>196</v>
      </c>
      <c r="G597" s="23" t="s">
        <v>196</v>
      </c>
      <c r="H597" s="24">
        <v>239</v>
      </c>
      <c r="I597" s="24">
        <v>449</v>
      </c>
      <c r="J597" s="24">
        <v>610</v>
      </c>
      <c r="K597" s="25">
        <v>905</v>
      </c>
      <c r="L597" s="25">
        <v>390</v>
      </c>
      <c r="M597" s="24">
        <v>954</v>
      </c>
      <c r="N597" s="24">
        <v>344</v>
      </c>
      <c r="O597" s="25">
        <v>740</v>
      </c>
      <c r="P597" s="25">
        <v>537</v>
      </c>
      <c r="Q597" s="24">
        <v>763</v>
      </c>
      <c r="R597" s="24">
        <v>432</v>
      </c>
      <c r="S597" s="25">
        <v>443</v>
      </c>
      <c r="T597" s="25">
        <v>575</v>
      </c>
      <c r="U597" s="25">
        <v>158</v>
      </c>
      <c r="V597" s="25">
        <v>57</v>
      </c>
      <c r="W597" s="24">
        <v>132</v>
      </c>
      <c r="X597" s="24">
        <v>558</v>
      </c>
      <c r="Y597" s="24">
        <v>394</v>
      </c>
      <c r="Z597" s="24">
        <v>198</v>
      </c>
      <c r="AA597" s="24">
        <v>101</v>
      </c>
      <c r="AB597" s="24">
        <v>492</v>
      </c>
      <c r="AC597" s="25">
        <v>343</v>
      </c>
      <c r="AD597" s="25">
        <v>319</v>
      </c>
      <c r="AE597" s="25">
        <v>280</v>
      </c>
      <c r="AF597" s="25">
        <v>234</v>
      </c>
      <c r="AG597" s="24">
        <v>186</v>
      </c>
      <c r="AH597" s="24">
        <v>460</v>
      </c>
      <c r="AI597" s="24">
        <v>448</v>
      </c>
      <c r="AJ597" s="24">
        <v>204</v>
      </c>
      <c r="AK597" s="25">
        <v>807</v>
      </c>
      <c r="AL597" s="25">
        <v>348</v>
      </c>
      <c r="AM597" s="25">
        <v>33</v>
      </c>
      <c r="AN597" s="25">
        <v>37</v>
      </c>
      <c r="AO597" s="25">
        <v>73</v>
      </c>
    </row>
    <row r="598" spans="1:41" ht="19.95" customHeight="1" x14ac:dyDescent="0.3">
      <c r="A598" s="15" t="s">
        <v>208</v>
      </c>
      <c r="B598" s="26">
        <v>0.14768093636275881</v>
      </c>
      <c r="C598" s="23" t="s">
        <v>196</v>
      </c>
      <c r="D598" s="23" t="s">
        <v>196</v>
      </c>
      <c r="E598" s="23" t="s">
        <v>196</v>
      </c>
      <c r="F598" s="23" t="s">
        <v>196</v>
      </c>
      <c r="G598" s="23" t="s">
        <v>196</v>
      </c>
      <c r="H598" s="27">
        <v>0.1284114592543196</v>
      </c>
      <c r="I598" s="27">
        <v>0.16117376599521741</v>
      </c>
      <c r="J598" s="27">
        <v>0.14904954899950551</v>
      </c>
      <c r="K598" s="26">
        <v>0.1507981614180004</v>
      </c>
      <c r="L598" s="26">
        <v>0.1393799463570595</v>
      </c>
      <c r="M598" s="27">
        <v>0.13811144757979379</v>
      </c>
      <c r="N598" s="27">
        <v>0.17608022735284221</v>
      </c>
      <c r="O598" s="29">
        <v>0.131708617162372</v>
      </c>
      <c r="P598" s="28">
        <v>0.17049207859099841</v>
      </c>
      <c r="Q598" s="27">
        <v>0.1540480469142744</v>
      </c>
      <c r="R598" s="27">
        <v>0.14401256096500961</v>
      </c>
      <c r="S598" s="29">
        <v>0.1152754099492182</v>
      </c>
      <c r="T598" s="26">
        <v>0.15537517980812809</v>
      </c>
      <c r="U598" s="28">
        <v>0.2274263014553006</v>
      </c>
      <c r="V598" s="26">
        <v>0.1473628405873301</v>
      </c>
      <c r="W598" s="27">
        <v>0.17729914576769371</v>
      </c>
      <c r="X598" s="27">
        <v>0.15023957050701039</v>
      </c>
      <c r="Y598" s="30">
        <v>0.19622640837194599</v>
      </c>
      <c r="Z598" s="27">
        <v>0.1525656234770833</v>
      </c>
      <c r="AA598" s="27">
        <v>0.16026395884148051</v>
      </c>
      <c r="AB598" s="31">
        <v>0.1233149275343608</v>
      </c>
      <c r="AC598" s="26">
        <v>0.1497262283341054</v>
      </c>
      <c r="AD598" s="26">
        <v>0.15528227650297491</v>
      </c>
      <c r="AE598" s="26">
        <v>0.1561543943911039</v>
      </c>
      <c r="AF598" s="26">
        <v>0.132096051373048</v>
      </c>
      <c r="AG598" s="27">
        <v>0.13447220668539661</v>
      </c>
      <c r="AH598" s="27">
        <v>0.1464331595841705</v>
      </c>
      <c r="AI598" s="27">
        <v>0.1400654739408643</v>
      </c>
      <c r="AJ598" s="27">
        <v>0.18623777955542281</v>
      </c>
      <c r="AK598" s="26">
        <v>0.14842476444462091</v>
      </c>
      <c r="AL598" s="26">
        <v>0.12778418482578829</v>
      </c>
      <c r="AM598" s="26">
        <v>0.22692820726599999</v>
      </c>
      <c r="AN598" s="26">
        <v>9.3185748816791661E-2</v>
      </c>
      <c r="AO598" s="26">
        <v>0.19676501469614341</v>
      </c>
    </row>
    <row r="599" spans="1:41" ht="19.95" customHeight="1" x14ac:dyDescent="0.3">
      <c r="A599" s="14" t="s">
        <v>209</v>
      </c>
      <c r="B599" s="26">
        <v>0.41827868996653761</v>
      </c>
      <c r="C599" s="23" t="s">
        <v>196</v>
      </c>
      <c r="D599" s="23" t="s">
        <v>196</v>
      </c>
      <c r="E599" s="23" t="s">
        <v>196</v>
      </c>
      <c r="F599" s="23" t="s">
        <v>196</v>
      </c>
      <c r="G599" s="23" t="s">
        <v>196</v>
      </c>
      <c r="H599" s="27">
        <v>0.40658650741165042</v>
      </c>
      <c r="I599" s="31">
        <v>0.362171353488624</v>
      </c>
      <c r="J599" s="30">
        <v>0.46790616178826783</v>
      </c>
      <c r="K599" s="26">
        <v>0.43003947120923258</v>
      </c>
      <c r="L599" s="26">
        <v>0.39521393408769678</v>
      </c>
      <c r="M599" s="31">
        <v>0.40093629416928023</v>
      </c>
      <c r="N599" s="30">
        <v>0.46974557141460938</v>
      </c>
      <c r="O599" s="26">
        <v>0.42633381114936358</v>
      </c>
      <c r="P599" s="26">
        <v>0.41814841320593488</v>
      </c>
      <c r="Q599" s="27">
        <v>0.43454976383846988</v>
      </c>
      <c r="R599" s="27">
        <v>0.37562044807510669</v>
      </c>
      <c r="S599" s="26">
        <v>0.43828738872041151</v>
      </c>
      <c r="T599" s="26">
        <v>0.40247446101336182</v>
      </c>
      <c r="U599" s="26">
        <v>0.44627964214081761</v>
      </c>
      <c r="V599" s="26">
        <v>0.3707147029080301</v>
      </c>
      <c r="W599" s="27">
        <v>0.40142167153378872</v>
      </c>
      <c r="X599" s="30">
        <v>0.48132780817974857</v>
      </c>
      <c r="Y599" s="30">
        <v>0.47980751779643488</v>
      </c>
      <c r="Z599" s="27">
        <v>0.35516322050966681</v>
      </c>
      <c r="AA599" s="27">
        <v>0.36467983809994009</v>
      </c>
      <c r="AB599" s="31">
        <v>0.38370378474181932</v>
      </c>
      <c r="AC599" s="26">
        <v>0.39320408180971278</v>
      </c>
      <c r="AD599" s="26">
        <v>0.42633553342917968</v>
      </c>
      <c r="AE599" s="26">
        <v>0.41872978643931053</v>
      </c>
      <c r="AF599" s="26">
        <v>0.46917614151829151</v>
      </c>
      <c r="AG599" s="31">
        <v>0.25342426548558922</v>
      </c>
      <c r="AH599" s="27">
        <v>0.45800543857748138</v>
      </c>
      <c r="AI599" s="30">
        <v>0.48267190651466291</v>
      </c>
      <c r="AJ599" s="27">
        <v>0.46649279543650563</v>
      </c>
      <c r="AK599" s="29">
        <v>0.38816982391699129</v>
      </c>
      <c r="AL599" s="28">
        <v>0.49733472769184889</v>
      </c>
      <c r="AM599" s="26">
        <v>0.42841619029343192</v>
      </c>
      <c r="AN599" s="26">
        <v>0.42458873396604391</v>
      </c>
      <c r="AO599" s="26">
        <v>0.40331362373678159</v>
      </c>
    </row>
    <row r="600" spans="1:41" ht="19.95" customHeight="1" x14ac:dyDescent="0.3">
      <c r="A600" s="15" t="s">
        <v>210</v>
      </c>
      <c r="B600" s="26">
        <v>0.32045821063469782</v>
      </c>
      <c r="C600" s="23" t="s">
        <v>196</v>
      </c>
      <c r="D600" s="23" t="s">
        <v>196</v>
      </c>
      <c r="E600" s="23" t="s">
        <v>196</v>
      </c>
      <c r="F600" s="23" t="s">
        <v>196</v>
      </c>
      <c r="G600" s="23" t="s">
        <v>196</v>
      </c>
      <c r="H600" s="27">
        <v>0.35266810756231581</v>
      </c>
      <c r="I600" s="30">
        <v>0.36260437454775962</v>
      </c>
      <c r="J600" s="31">
        <v>0.26906556307352791</v>
      </c>
      <c r="K600" s="29">
        <v>0.30129352600265202</v>
      </c>
      <c r="L600" s="28">
        <v>0.36054771311258321</v>
      </c>
      <c r="M600" s="30">
        <v>0.34164724638215321</v>
      </c>
      <c r="N600" s="31">
        <v>0.25757568831412531</v>
      </c>
      <c r="O600" s="26">
        <v>0.32331713492924141</v>
      </c>
      <c r="P600" s="26">
        <v>0.30606232036471542</v>
      </c>
      <c r="Q600" s="27">
        <v>0.29855781397729292</v>
      </c>
      <c r="R600" s="27">
        <v>0.35482927228391531</v>
      </c>
      <c r="S600" s="26">
        <v>0.30862374364160639</v>
      </c>
      <c r="T600" s="26">
        <v>0.34208805483532151</v>
      </c>
      <c r="U600" s="29">
        <v>0.21717600702167009</v>
      </c>
      <c r="V600" s="26">
        <v>0.35024264683708628</v>
      </c>
      <c r="W600" s="27">
        <v>0.26876511344619369</v>
      </c>
      <c r="X600" s="31">
        <v>0.27688399638717981</v>
      </c>
      <c r="Y600" s="31">
        <v>0.22655331096474199</v>
      </c>
      <c r="Z600" s="27">
        <v>0.32818047393832411</v>
      </c>
      <c r="AA600" s="27">
        <v>0.32507335405134419</v>
      </c>
      <c r="AB600" s="30">
        <v>0.37744967524824502</v>
      </c>
      <c r="AC600" s="26">
        <v>0.3606483853877363</v>
      </c>
      <c r="AD600" s="26">
        <v>0.31165786615725588</v>
      </c>
      <c r="AE600" s="26">
        <v>0.30760089469144852</v>
      </c>
      <c r="AF600" s="26">
        <v>0.27567426708500942</v>
      </c>
      <c r="AG600" s="30">
        <v>0.49333508514157087</v>
      </c>
      <c r="AH600" s="31">
        <v>0.26698339373117858</v>
      </c>
      <c r="AI600" s="27">
        <v>0.27599476646269888</v>
      </c>
      <c r="AJ600" s="27">
        <v>0.24730831484113511</v>
      </c>
      <c r="AK600" s="28">
        <v>0.34766226818610368</v>
      </c>
      <c r="AL600" s="29">
        <v>0.2690116494200237</v>
      </c>
      <c r="AM600" s="26">
        <v>0.21635906849287301</v>
      </c>
      <c r="AN600" s="26">
        <v>0.37333411535384942</v>
      </c>
      <c r="AO600" s="26">
        <v>0.28449909699298842</v>
      </c>
    </row>
    <row r="601" spans="1:41" ht="19.95" customHeight="1" x14ac:dyDescent="0.3">
      <c r="A601" s="14" t="s">
        <v>211</v>
      </c>
      <c r="B601" s="26">
        <v>8.3617022558237317E-2</v>
      </c>
      <c r="C601" s="23" t="s">
        <v>196</v>
      </c>
      <c r="D601" s="23" t="s">
        <v>196</v>
      </c>
      <c r="E601" s="23" t="s">
        <v>196</v>
      </c>
      <c r="F601" s="23" t="s">
        <v>196</v>
      </c>
      <c r="G601" s="23" t="s">
        <v>196</v>
      </c>
      <c r="H601" s="27">
        <v>7.2386259146200144E-2</v>
      </c>
      <c r="I601" s="27">
        <v>8.5458972363995953E-2</v>
      </c>
      <c r="J601" s="27">
        <v>8.8985180284920487E-2</v>
      </c>
      <c r="K601" s="26">
        <v>8.4312790712295138E-2</v>
      </c>
      <c r="L601" s="26">
        <v>8.2732409103963622E-2</v>
      </c>
      <c r="M601" s="27">
        <v>8.5691810697564333E-2</v>
      </c>
      <c r="N601" s="27">
        <v>7.7459691331054972E-2</v>
      </c>
      <c r="O601" s="26">
        <v>8.5224241779304336E-2</v>
      </c>
      <c r="P601" s="26">
        <v>8.3634644835207134E-2</v>
      </c>
      <c r="Q601" s="27">
        <v>7.5493587077864632E-2</v>
      </c>
      <c r="R601" s="27">
        <v>0.1047888844889585</v>
      </c>
      <c r="S601" s="26">
        <v>9.9214653595583457E-2</v>
      </c>
      <c r="T601" s="26">
        <v>8.2602445409374919E-2</v>
      </c>
      <c r="U601" s="26">
        <v>8.0736184872324243E-2</v>
      </c>
      <c r="V601" s="26">
        <v>5.5944305798189951E-2</v>
      </c>
      <c r="W601" s="27">
        <v>0.1190024187812756</v>
      </c>
      <c r="X601" s="27">
        <v>6.7778860586744483E-2</v>
      </c>
      <c r="Y601" s="27">
        <v>7.4782776491633965E-2</v>
      </c>
      <c r="Z601" s="27">
        <v>0.12573903918855811</v>
      </c>
      <c r="AA601" s="27">
        <v>9.8942822494008015E-2</v>
      </c>
      <c r="AB601" s="27">
        <v>7.9451814747941371E-2</v>
      </c>
      <c r="AC601" s="26">
        <v>7.6270788245731011E-2</v>
      </c>
      <c r="AD601" s="26">
        <v>7.7765941298440291E-2</v>
      </c>
      <c r="AE601" s="26">
        <v>9.0439509703847704E-2</v>
      </c>
      <c r="AF601" s="26">
        <v>7.5757747346398563E-2</v>
      </c>
      <c r="AG601" s="27">
        <v>0.1060035952783879</v>
      </c>
      <c r="AH601" s="27">
        <v>9.5410827034297568E-2</v>
      </c>
      <c r="AI601" s="31">
        <v>6.0629985283488362E-2</v>
      </c>
      <c r="AJ601" s="27">
        <v>7.1026692455235671E-2</v>
      </c>
      <c r="AK601" s="26">
        <v>8.3191227744129084E-2</v>
      </c>
      <c r="AL601" s="26">
        <v>8.7910106150264206E-2</v>
      </c>
      <c r="AM601" s="26">
        <v>0.1048504631441005</v>
      </c>
      <c r="AN601" s="26">
        <v>8.7292647892650441E-2</v>
      </c>
      <c r="AO601" s="26">
        <v>5.6878835282855818E-2</v>
      </c>
    </row>
    <row r="602" spans="1:41" ht="19.95" customHeight="1" x14ac:dyDescent="0.3">
      <c r="A602" s="15" t="s">
        <v>212</v>
      </c>
      <c r="B602" s="26">
        <v>2.9965140477768531E-2</v>
      </c>
      <c r="C602" s="23" t="s">
        <v>196</v>
      </c>
      <c r="D602" s="23" t="s">
        <v>196</v>
      </c>
      <c r="E602" s="23" t="s">
        <v>196</v>
      </c>
      <c r="F602" s="23" t="s">
        <v>196</v>
      </c>
      <c r="G602" s="23" t="s">
        <v>196</v>
      </c>
      <c r="H602" s="27">
        <v>3.9947666625514008E-2</v>
      </c>
      <c r="I602" s="27">
        <v>2.8591533604403099E-2</v>
      </c>
      <c r="J602" s="27">
        <v>2.4993545853778221E-2</v>
      </c>
      <c r="K602" s="26">
        <v>3.3556050657819803E-2</v>
      </c>
      <c r="L602" s="26">
        <v>2.2125997338696819E-2</v>
      </c>
      <c r="M602" s="27">
        <v>3.3613201171208501E-2</v>
      </c>
      <c r="N602" s="27">
        <v>1.9138821587368269E-2</v>
      </c>
      <c r="O602" s="26">
        <v>3.3416194979718768E-2</v>
      </c>
      <c r="P602" s="26">
        <v>2.1662543003144099E-2</v>
      </c>
      <c r="Q602" s="27">
        <v>3.7350788192098167E-2</v>
      </c>
      <c r="R602" s="27">
        <v>2.074883418700996E-2</v>
      </c>
      <c r="S602" s="26">
        <v>3.8598804093180353E-2</v>
      </c>
      <c r="T602" s="29">
        <v>1.7459858933813691E-2</v>
      </c>
      <c r="U602" s="26">
        <v>2.838186450988749E-2</v>
      </c>
      <c r="V602" s="28">
        <v>7.5735503869363591E-2</v>
      </c>
      <c r="W602" s="27">
        <v>3.3511650471048357E-2</v>
      </c>
      <c r="X602" s="27">
        <v>2.376976433931674E-2</v>
      </c>
      <c r="Y602" s="27">
        <v>2.2629986375243209E-2</v>
      </c>
      <c r="Z602" s="27">
        <v>3.8351642886367797E-2</v>
      </c>
      <c r="AA602" s="27">
        <v>5.1040026513227088E-2</v>
      </c>
      <c r="AB602" s="27">
        <v>3.6079797727633478E-2</v>
      </c>
      <c r="AC602" s="26">
        <v>2.015051622271451E-2</v>
      </c>
      <c r="AD602" s="26">
        <v>2.8958382612149149E-2</v>
      </c>
      <c r="AE602" s="26">
        <v>2.7075414774289361E-2</v>
      </c>
      <c r="AF602" s="26">
        <v>4.7295792677252528E-2</v>
      </c>
      <c r="AG602" s="27">
        <v>1.2764847409055379E-2</v>
      </c>
      <c r="AH602" s="27">
        <v>3.3167181072871921E-2</v>
      </c>
      <c r="AI602" s="27">
        <v>4.0637867798285501E-2</v>
      </c>
      <c r="AJ602" s="27">
        <v>2.893441771170098E-2</v>
      </c>
      <c r="AK602" s="26">
        <v>3.2551915708154952E-2</v>
      </c>
      <c r="AL602" s="26">
        <v>1.795933191207481E-2</v>
      </c>
      <c r="AM602" s="26">
        <v>2.344607080359451E-2</v>
      </c>
      <c r="AN602" s="26">
        <v>2.159875397066463E-2</v>
      </c>
      <c r="AO602" s="26">
        <v>5.8543429291230707E-2</v>
      </c>
    </row>
    <row r="603" spans="1:41" ht="83.4" customHeight="1" x14ac:dyDescent="0.3">
      <c r="A603" s="32" t="s">
        <v>201</v>
      </c>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c r="AH603" s="18"/>
      <c r="AI603" s="18"/>
      <c r="AJ603" s="18"/>
      <c r="AK603" s="18"/>
      <c r="AL603" s="18"/>
      <c r="AM603" s="18"/>
      <c r="AN603" s="18"/>
      <c r="AO603" s="18"/>
    </row>
    <row r="605" spans="1:41" ht="40.049999999999997" customHeight="1" x14ac:dyDescent="0.3">
      <c r="A605" s="1" t="s">
        <v>24</v>
      </c>
    </row>
    <row r="606" spans="1:41" ht="40.049999999999997" customHeight="1" x14ac:dyDescent="0.3">
      <c r="A606" s="19" t="s">
        <v>254</v>
      </c>
      <c r="B606" s="33"/>
      <c r="C606" s="56" t="s">
        <v>213</v>
      </c>
      <c r="D606" s="52"/>
      <c r="E606" s="52"/>
      <c r="F606" s="52"/>
      <c r="G606" s="53"/>
      <c r="H606" s="54"/>
      <c r="I606" s="52"/>
      <c r="J606" s="53"/>
      <c r="K606" s="54"/>
      <c r="L606" s="53"/>
      <c r="M606" s="54"/>
      <c r="N606" s="53"/>
      <c r="O606" s="54"/>
      <c r="P606" s="53"/>
      <c r="Q606" s="54"/>
      <c r="R606" s="53"/>
      <c r="S606" s="54"/>
      <c r="T606" s="52"/>
      <c r="U606" s="52"/>
      <c r="V606" s="53"/>
      <c r="W606" s="54"/>
      <c r="X606" s="52"/>
      <c r="Y606" s="52"/>
      <c r="Z606" s="52"/>
      <c r="AA606" s="52"/>
      <c r="AB606" s="53"/>
      <c r="AC606" s="54"/>
      <c r="AD606" s="52"/>
      <c r="AE606" s="52"/>
      <c r="AF606" s="53"/>
      <c r="AG606" s="54"/>
      <c r="AH606" s="52"/>
      <c r="AI606" s="52"/>
      <c r="AJ606" s="53"/>
      <c r="AK606" s="54"/>
      <c r="AL606" s="52"/>
      <c r="AM606" s="52"/>
      <c r="AN606" s="52"/>
      <c r="AO606" s="53"/>
    </row>
    <row r="607" spans="1:41" ht="22.05" customHeight="1" x14ac:dyDescent="0.3">
      <c r="A607" s="2"/>
      <c r="B607" s="2"/>
      <c r="C607" s="51" t="s">
        <v>1</v>
      </c>
      <c r="D607" s="52"/>
      <c r="E607" s="52"/>
      <c r="F607" s="52"/>
      <c r="G607" s="53"/>
      <c r="H607" s="51" t="s">
        <v>2</v>
      </c>
      <c r="I607" s="52"/>
      <c r="J607" s="53"/>
      <c r="K607" s="51" t="s">
        <v>26</v>
      </c>
      <c r="L607" s="53"/>
      <c r="M607" s="51" t="s">
        <v>27</v>
      </c>
      <c r="N607" s="53"/>
      <c r="O607" s="51" t="s">
        <v>28</v>
      </c>
      <c r="P607" s="53"/>
      <c r="Q607" s="51" t="s">
        <v>29</v>
      </c>
      <c r="R607" s="53"/>
      <c r="S607" s="51" t="s">
        <v>30</v>
      </c>
      <c r="T607" s="52"/>
      <c r="U607" s="52"/>
      <c r="V607" s="53"/>
      <c r="W607" s="51" t="s">
        <v>31</v>
      </c>
      <c r="X607" s="52"/>
      <c r="Y607" s="52"/>
      <c r="Z607" s="52"/>
      <c r="AA607" s="52"/>
      <c r="AB607" s="53"/>
      <c r="AC607" s="51" t="s">
        <v>32</v>
      </c>
      <c r="AD607" s="52"/>
      <c r="AE607" s="52"/>
      <c r="AF607" s="53"/>
      <c r="AG607" s="51" t="s">
        <v>33</v>
      </c>
      <c r="AH607" s="52"/>
      <c r="AI607" s="52"/>
      <c r="AJ607" s="53"/>
      <c r="AK607" s="51" t="s">
        <v>34</v>
      </c>
      <c r="AL607" s="52"/>
      <c r="AM607" s="52"/>
      <c r="AN607" s="52"/>
      <c r="AO607" s="53"/>
    </row>
    <row r="608" spans="1:41" ht="58.05" customHeight="1" x14ac:dyDescent="0.3">
      <c r="A608" s="3" t="s">
        <v>35</v>
      </c>
      <c r="B608" s="3" t="s">
        <v>0</v>
      </c>
      <c r="C608" s="3" t="s">
        <v>3</v>
      </c>
      <c r="D608" s="3" t="s">
        <v>4</v>
      </c>
      <c r="E608" s="3" t="s">
        <v>5</v>
      </c>
      <c r="F608" s="3" t="s">
        <v>6</v>
      </c>
      <c r="G608" s="3" t="s">
        <v>7</v>
      </c>
      <c r="H608" s="3" t="s">
        <v>8</v>
      </c>
      <c r="I608" s="3" t="s">
        <v>9</v>
      </c>
      <c r="J608" s="3" t="s">
        <v>10</v>
      </c>
      <c r="K608" s="3" t="s">
        <v>36</v>
      </c>
      <c r="L608" s="3" t="s">
        <v>37</v>
      </c>
      <c r="M608" s="3" t="s">
        <v>38</v>
      </c>
      <c r="N608" s="3" t="s">
        <v>39</v>
      </c>
      <c r="O608" s="3" t="s">
        <v>40</v>
      </c>
      <c r="P608" s="3" t="s">
        <v>41</v>
      </c>
      <c r="Q608" s="3" t="s">
        <v>42</v>
      </c>
      <c r="R608" s="3" t="s">
        <v>43</v>
      </c>
      <c r="S608" s="3" t="s">
        <v>44</v>
      </c>
      <c r="T608" s="3" t="s">
        <v>45</v>
      </c>
      <c r="U608" s="3" t="s">
        <v>46</v>
      </c>
      <c r="V608" s="3" t="s">
        <v>47</v>
      </c>
      <c r="W608" s="3" t="s">
        <v>48</v>
      </c>
      <c r="X608" s="3" t="s">
        <v>49</v>
      </c>
      <c r="Y608" s="3" t="s">
        <v>50</v>
      </c>
      <c r="Z608" s="3" t="s">
        <v>51</v>
      </c>
      <c r="AA608" s="3" t="s">
        <v>52</v>
      </c>
      <c r="AB608" s="3" t="s">
        <v>53</v>
      </c>
      <c r="AC608" s="3" t="s">
        <v>54</v>
      </c>
      <c r="AD608" s="3" t="s">
        <v>55</v>
      </c>
      <c r="AE608" s="3" t="s">
        <v>56</v>
      </c>
      <c r="AF608" s="3" t="s">
        <v>57</v>
      </c>
      <c r="AG608" s="3" t="s">
        <v>58</v>
      </c>
      <c r="AH608" s="3" t="s">
        <v>59</v>
      </c>
      <c r="AI608" s="3" t="s">
        <v>60</v>
      </c>
      <c r="AJ608" s="3" t="s">
        <v>61</v>
      </c>
      <c r="AK608" s="3" t="s">
        <v>62</v>
      </c>
      <c r="AL608" s="3" t="s">
        <v>63</v>
      </c>
      <c r="AM608" s="3" t="s">
        <v>64</v>
      </c>
      <c r="AN608" s="3" t="s">
        <v>65</v>
      </c>
      <c r="AO608" s="3" t="s">
        <v>47</v>
      </c>
    </row>
    <row r="609" spans="1:41" ht="19.95" customHeight="1" x14ac:dyDescent="0.3">
      <c r="A609" s="14" t="s">
        <v>11</v>
      </c>
      <c r="B609" s="22">
        <v>1273.1892472505569</v>
      </c>
      <c r="C609" s="23" t="s">
        <v>196</v>
      </c>
      <c r="D609" s="23" t="s">
        <v>196</v>
      </c>
      <c r="E609" s="23" t="s">
        <v>196</v>
      </c>
      <c r="F609" s="23" t="s">
        <v>196</v>
      </c>
      <c r="G609" s="23" t="s">
        <v>196</v>
      </c>
      <c r="H609" s="24">
        <v>324.82507395744318</v>
      </c>
      <c r="I609" s="24">
        <v>409.20301383733749</v>
      </c>
      <c r="J609" s="24">
        <v>539.16115945577621</v>
      </c>
      <c r="K609" s="25">
        <v>879.36333149671555</v>
      </c>
      <c r="L609" s="25">
        <v>390.64156150817871</v>
      </c>
      <c r="M609" s="24">
        <v>952.30007743835449</v>
      </c>
      <c r="N609" s="24">
        <v>320.88916981220251</v>
      </c>
      <c r="O609" s="25">
        <v>728.15105319023132</v>
      </c>
      <c r="P609" s="25">
        <v>522.36707824468613</v>
      </c>
      <c r="Q609" s="24">
        <v>705.62111341953278</v>
      </c>
      <c r="R609" s="24">
        <v>450.65541845560068</v>
      </c>
      <c r="S609" s="25">
        <v>426.85257858037949</v>
      </c>
      <c r="T609" s="25">
        <v>569.70414876937866</v>
      </c>
      <c r="U609" s="25">
        <v>150.11412614583969</v>
      </c>
      <c r="V609" s="25">
        <v>54.718145608901978</v>
      </c>
      <c r="W609" s="24">
        <v>129.82944804430011</v>
      </c>
      <c r="X609" s="24">
        <v>531.60044091939926</v>
      </c>
      <c r="Y609" s="24">
        <v>380.52686953544622</v>
      </c>
      <c r="Z609" s="24">
        <v>206.95975202322009</v>
      </c>
      <c r="AA609" s="24">
        <v>98.745973408222198</v>
      </c>
      <c r="AB609" s="24">
        <v>485.48699074983602</v>
      </c>
      <c r="AC609" s="25">
        <v>356.23625761270517</v>
      </c>
      <c r="AD609" s="25">
        <v>306.94997888803482</v>
      </c>
      <c r="AE609" s="25">
        <v>265.90273243188858</v>
      </c>
      <c r="AF609" s="25">
        <v>223.8214519023895</v>
      </c>
      <c r="AG609" s="24">
        <v>302.080735206604</v>
      </c>
      <c r="AH609" s="24">
        <v>389.73951476812363</v>
      </c>
      <c r="AI609" s="24">
        <v>388.53036117553711</v>
      </c>
      <c r="AJ609" s="24">
        <v>192.83863610029221</v>
      </c>
      <c r="AK609" s="25">
        <v>796.14545285701752</v>
      </c>
      <c r="AL609" s="25">
        <v>309.1242533326149</v>
      </c>
      <c r="AM609" s="25">
        <v>47.752918004989617</v>
      </c>
      <c r="AN609" s="25">
        <v>39.816687405109413</v>
      </c>
      <c r="AO609" s="25">
        <v>80.3499356508255</v>
      </c>
    </row>
    <row r="610" spans="1:41" ht="19.95" customHeight="1" x14ac:dyDescent="0.3">
      <c r="A610" s="15" t="s">
        <v>12</v>
      </c>
      <c r="B610" s="22">
        <v>1298</v>
      </c>
      <c r="C610" s="23" t="s">
        <v>196</v>
      </c>
      <c r="D610" s="23" t="s">
        <v>196</v>
      </c>
      <c r="E610" s="23" t="s">
        <v>196</v>
      </c>
      <c r="F610" s="23" t="s">
        <v>196</v>
      </c>
      <c r="G610" s="23" t="s">
        <v>196</v>
      </c>
      <c r="H610" s="24">
        <v>239</v>
      </c>
      <c r="I610" s="24">
        <v>449</v>
      </c>
      <c r="J610" s="24">
        <v>610</v>
      </c>
      <c r="K610" s="25">
        <v>905</v>
      </c>
      <c r="L610" s="25">
        <v>390</v>
      </c>
      <c r="M610" s="24">
        <v>954</v>
      </c>
      <c r="N610" s="24">
        <v>344</v>
      </c>
      <c r="O610" s="25">
        <v>740</v>
      </c>
      <c r="P610" s="25">
        <v>537</v>
      </c>
      <c r="Q610" s="24">
        <v>763</v>
      </c>
      <c r="R610" s="24">
        <v>432</v>
      </c>
      <c r="S610" s="25">
        <v>443</v>
      </c>
      <c r="T610" s="25">
        <v>575</v>
      </c>
      <c r="U610" s="25">
        <v>158</v>
      </c>
      <c r="V610" s="25">
        <v>57</v>
      </c>
      <c r="W610" s="24">
        <v>132</v>
      </c>
      <c r="X610" s="24">
        <v>558</v>
      </c>
      <c r="Y610" s="24">
        <v>394</v>
      </c>
      <c r="Z610" s="24">
        <v>198</v>
      </c>
      <c r="AA610" s="24">
        <v>101</v>
      </c>
      <c r="AB610" s="24">
        <v>492</v>
      </c>
      <c r="AC610" s="25">
        <v>343</v>
      </c>
      <c r="AD610" s="25">
        <v>319</v>
      </c>
      <c r="AE610" s="25">
        <v>280</v>
      </c>
      <c r="AF610" s="25">
        <v>234</v>
      </c>
      <c r="AG610" s="24">
        <v>186</v>
      </c>
      <c r="AH610" s="24">
        <v>460</v>
      </c>
      <c r="AI610" s="24">
        <v>448</v>
      </c>
      <c r="AJ610" s="24">
        <v>204</v>
      </c>
      <c r="AK610" s="25">
        <v>807</v>
      </c>
      <c r="AL610" s="25">
        <v>348</v>
      </c>
      <c r="AM610" s="25">
        <v>33</v>
      </c>
      <c r="AN610" s="25">
        <v>37</v>
      </c>
      <c r="AO610" s="25">
        <v>73</v>
      </c>
    </row>
    <row r="611" spans="1:41" ht="19.95" customHeight="1" x14ac:dyDescent="0.3">
      <c r="A611" s="14" t="s">
        <v>142</v>
      </c>
      <c r="B611" s="26">
        <v>0.1042219292713561</v>
      </c>
      <c r="C611" s="23" t="s">
        <v>196</v>
      </c>
      <c r="D611" s="23" t="s">
        <v>196</v>
      </c>
      <c r="E611" s="23" t="s">
        <v>196</v>
      </c>
      <c r="F611" s="23" t="s">
        <v>196</v>
      </c>
      <c r="G611" s="23" t="s">
        <v>196</v>
      </c>
      <c r="H611" s="30">
        <v>0.15649226098899971</v>
      </c>
      <c r="I611" s="27">
        <v>8.5667843446397357E-2</v>
      </c>
      <c r="J611" s="27">
        <v>8.6812799621014861E-2</v>
      </c>
      <c r="K611" s="26">
        <v>0.1086978596655797</v>
      </c>
      <c r="L611" s="26">
        <v>9.4995851262321726E-2</v>
      </c>
      <c r="M611" s="27">
        <v>0.1099394521534164</v>
      </c>
      <c r="N611" s="27">
        <v>8.7254084932676668E-2</v>
      </c>
      <c r="O611" s="26">
        <v>0.10576309408356301</v>
      </c>
      <c r="P611" s="26">
        <v>9.9371830909117748E-2</v>
      </c>
      <c r="Q611" s="27">
        <v>9.3251357787940303E-2</v>
      </c>
      <c r="R611" s="27">
        <v>0.11561177422156831</v>
      </c>
      <c r="S611" s="26">
        <v>0.11877556149944821</v>
      </c>
      <c r="T611" s="26">
        <v>9.8424656211973022E-2</v>
      </c>
      <c r="U611" s="26">
        <v>8.5087672478691451E-2</v>
      </c>
      <c r="V611" s="26">
        <v>0.12987700325941701</v>
      </c>
      <c r="W611" s="27">
        <v>8.6022675571802196E-2</v>
      </c>
      <c r="X611" s="31">
        <v>8.3656693056301884E-2</v>
      </c>
      <c r="Y611" s="27">
        <v>9.8470023381309002E-2</v>
      </c>
      <c r="Z611" s="30">
        <v>0.1896392322110414</v>
      </c>
      <c r="AA611" s="27">
        <v>0.13559366421155439</v>
      </c>
      <c r="AB611" s="27">
        <v>0.1149919392797011</v>
      </c>
      <c r="AC611" s="26">
        <v>0.1197674941136001</v>
      </c>
      <c r="AD611" s="29">
        <v>5.8806181153823377E-2</v>
      </c>
      <c r="AE611" s="26">
        <v>0.1180900650582989</v>
      </c>
      <c r="AF611" s="26">
        <v>9.8606703889627945E-2</v>
      </c>
      <c r="AG611" s="27">
        <v>9.5248778605775547E-2</v>
      </c>
      <c r="AH611" s="27">
        <v>0.1208706007178101</v>
      </c>
      <c r="AI611" s="27">
        <v>9.9725152596339767E-2</v>
      </c>
      <c r="AJ611" s="27">
        <v>9.3690352424014217E-2</v>
      </c>
      <c r="AK611" s="26">
        <v>0.1173664531627302</v>
      </c>
      <c r="AL611" s="26">
        <v>7.4138085991142383E-2</v>
      </c>
      <c r="AM611" s="26">
        <v>2.6853083790821471E-2</v>
      </c>
      <c r="AN611" s="28">
        <v>0.21630415771820899</v>
      </c>
      <c r="AO611" s="26">
        <v>8.0158907460332954E-2</v>
      </c>
    </row>
    <row r="612" spans="1:41" ht="19.95" customHeight="1" x14ac:dyDescent="0.3">
      <c r="A612" s="15" t="s">
        <v>143</v>
      </c>
      <c r="B612" s="26">
        <v>0.14505444992783459</v>
      </c>
      <c r="C612" s="23" t="s">
        <v>196</v>
      </c>
      <c r="D612" s="23" t="s">
        <v>196</v>
      </c>
      <c r="E612" s="23" t="s">
        <v>196</v>
      </c>
      <c r="F612" s="23" t="s">
        <v>196</v>
      </c>
      <c r="G612" s="23" t="s">
        <v>196</v>
      </c>
      <c r="H612" s="27">
        <v>0.1248690844118774</v>
      </c>
      <c r="I612" s="27">
        <v>0.17538727418665331</v>
      </c>
      <c r="J612" s="27">
        <v>0.13419393047899539</v>
      </c>
      <c r="K612" s="26">
        <v>0.13587458165808461</v>
      </c>
      <c r="L612" s="26">
        <v>0.16690144507325411</v>
      </c>
      <c r="M612" s="27">
        <v>0.15346240252626589</v>
      </c>
      <c r="N612" s="27">
        <v>0.1201022400565256</v>
      </c>
      <c r="O612" s="26">
        <v>0.16193693606047141</v>
      </c>
      <c r="P612" s="26">
        <v>0.120538459398547</v>
      </c>
      <c r="Q612" s="27">
        <v>0.1476561447551189</v>
      </c>
      <c r="R612" s="27">
        <v>0.14121604570593579</v>
      </c>
      <c r="S612" s="26">
        <v>0.15620954622304889</v>
      </c>
      <c r="T612" s="26">
        <v>0.15087047236444751</v>
      </c>
      <c r="U612" s="26">
        <v>0.14802308177665219</v>
      </c>
      <c r="V612" s="26">
        <v>0.13545418821066699</v>
      </c>
      <c r="W612" s="27">
        <v>0.1754962750397954</v>
      </c>
      <c r="X612" s="31">
        <v>0.1124913593420795</v>
      </c>
      <c r="Y612" s="31">
        <v>0.1017487213714052</v>
      </c>
      <c r="Z612" s="27">
        <v>0.16812851970748741</v>
      </c>
      <c r="AA612" s="27">
        <v>0.19969291340234299</v>
      </c>
      <c r="AB612" s="27">
        <v>0.15057681379612911</v>
      </c>
      <c r="AC612" s="26">
        <v>0.1377901140432029</v>
      </c>
      <c r="AD612" s="26">
        <v>0.1515674388502232</v>
      </c>
      <c r="AE612" s="26">
        <v>0.12575231964642669</v>
      </c>
      <c r="AF612" s="26">
        <v>0.18682862941509859</v>
      </c>
      <c r="AG612" s="30">
        <v>0.1972435367941244</v>
      </c>
      <c r="AH612" s="27">
        <v>0.15280438146615</v>
      </c>
      <c r="AI612" s="31">
        <v>0.10825477106962909</v>
      </c>
      <c r="AJ612" s="27">
        <v>0.12178121039246011</v>
      </c>
      <c r="AK612" s="26">
        <v>0.15600456102752139</v>
      </c>
      <c r="AL612" s="26">
        <v>0.1200800216284602</v>
      </c>
      <c r="AM612" s="26">
        <v>0.19911546370541089</v>
      </c>
      <c r="AN612" s="26">
        <v>0.11015310903341249</v>
      </c>
      <c r="AO612" s="26">
        <v>0.1178037120164572</v>
      </c>
    </row>
    <row r="613" spans="1:41" ht="19.95" customHeight="1" x14ac:dyDescent="0.3">
      <c r="A613" s="14" t="s">
        <v>210</v>
      </c>
      <c r="B613" s="26">
        <v>0.19034933935504381</v>
      </c>
      <c r="C613" s="23" t="s">
        <v>196</v>
      </c>
      <c r="D613" s="23" t="s">
        <v>196</v>
      </c>
      <c r="E613" s="23" t="s">
        <v>196</v>
      </c>
      <c r="F613" s="23" t="s">
        <v>196</v>
      </c>
      <c r="G613" s="23" t="s">
        <v>196</v>
      </c>
      <c r="H613" s="30">
        <v>0.24783978852342539</v>
      </c>
      <c r="I613" s="27">
        <v>0.20352837231153501</v>
      </c>
      <c r="J613" s="31">
        <v>0.1457110359718452</v>
      </c>
      <c r="K613" s="29">
        <v>0.16697977297817851</v>
      </c>
      <c r="L613" s="28">
        <v>0.23855751256771671</v>
      </c>
      <c r="M613" s="30">
        <v>0.20489984551048149</v>
      </c>
      <c r="N613" s="31">
        <v>0.1471679252029239</v>
      </c>
      <c r="O613" s="26">
        <v>0.19352161887994751</v>
      </c>
      <c r="P613" s="26">
        <v>0.18462858511142499</v>
      </c>
      <c r="Q613" s="27">
        <v>0.17408062282770831</v>
      </c>
      <c r="R613" s="27">
        <v>0.2291462128713507</v>
      </c>
      <c r="S613" s="26">
        <v>0.18937974776081401</v>
      </c>
      <c r="T613" s="26">
        <v>0.2031398190406537</v>
      </c>
      <c r="U613" s="26">
        <v>0.14681666626119341</v>
      </c>
      <c r="V613" s="26">
        <v>0.1101699124579833</v>
      </c>
      <c r="W613" s="27">
        <v>0.21007123548355769</v>
      </c>
      <c r="X613" s="31">
        <v>0.14245453929959331</v>
      </c>
      <c r="Y613" s="31">
        <v>0.12127902330791571</v>
      </c>
      <c r="Z613" s="27">
        <v>0.17211967984308199</v>
      </c>
      <c r="AA613" s="27">
        <v>0.16705405279747251</v>
      </c>
      <c r="AB613" s="30">
        <v>0.22236625264723889</v>
      </c>
      <c r="AC613" s="26">
        <v>0.19819936378330341</v>
      </c>
      <c r="AD613" s="26">
        <v>0.17551872841886079</v>
      </c>
      <c r="AE613" s="26">
        <v>0.20394414173975881</v>
      </c>
      <c r="AF613" s="26">
        <v>0.15621485636991331</v>
      </c>
      <c r="AG613" s="30">
        <v>0.3085372666195364</v>
      </c>
      <c r="AH613" s="27">
        <v>0.15059502811798631</v>
      </c>
      <c r="AI613" s="27">
        <v>0.1714292192505156</v>
      </c>
      <c r="AJ613" s="31">
        <v>0.12367479139388191</v>
      </c>
      <c r="AK613" s="26">
        <v>0.1942622633109452</v>
      </c>
      <c r="AL613" s="29">
        <v>0.1486192317907726</v>
      </c>
      <c r="AM613" s="26">
        <v>0.19873094424888521</v>
      </c>
      <c r="AN613" s="26">
        <v>0.2574155076719184</v>
      </c>
      <c r="AO613" s="26">
        <v>0.27390799963858259</v>
      </c>
    </row>
    <row r="614" spans="1:41" ht="19.95" customHeight="1" x14ac:dyDescent="0.3">
      <c r="A614" s="15" t="s">
        <v>145</v>
      </c>
      <c r="B614" s="26">
        <v>0.2065461762672233</v>
      </c>
      <c r="C614" s="23" t="s">
        <v>196</v>
      </c>
      <c r="D614" s="23" t="s">
        <v>196</v>
      </c>
      <c r="E614" s="23" t="s">
        <v>196</v>
      </c>
      <c r="F614" s="23" t="s">
        <v>196</v>
      </c>
      <c r="G614" s="23" t="s">
        <v>196</v>
      </c>
      <c r="H614" s="27">
        <v>0.19863692688780499</v>
      </c>
      <c r="I614" s="27">
        <v>0.21939418716109621</v>
      </c>
      <c r="J614" s="27">
        <v>0.20156005622162529</v>
      </c>
      <c r="K614" s="26">
        <v>0.19894579828584971</v>
      </c>
      <c r="L614" s="26">
        <v>0.2231373936365286</v>
      </c>
      <c r="M614" s="27">
        <v>0.20636404585188831</v>
      </c>
      <c r="N614" s="27">
        <v>0.20708668316164081</v>
      </c>
      <c r="O614" s="26">
        <v>0.21243670540642359</v>
      </c>
      <c r="P614" s="26">
        <v>0.19389867635440541</v>
      </c>
      <c r="Q614" s="30">
        <v>0.23261890100085991</v>
      </c>
      <c r="R614" s="31">
        <v>0.15947135878537419</v>
      </c>
      <c r="S614" s="26">
        <v>0.2272410317405138</v>
      </c>
      <c r="T614" s="26">
        <v>0.17900875908410749</v>
      </c>
      <c r="U614" s="26">
        <v>0.2154293331951197</v>
      </c>
      <c r="V614" s="26">
        <v>0.30667394605798137</v>
      </c>
      <c r="W614" s="31">
        <v>0.13159131622385789</v>
      </c>
      <c r="X614" s="27">
        <v>0.22808371166674679</v>
      </c>
      <c r="Y614" s="27">
        <v>0.2325326636970648</v>
      </c>
      <c r="Z614" s="27">
        <v>0.20204955966089991</v>
      </c>
      <c r="AA614" s="27">
        <v>0.16624785488094651</v>
      </c>
      <c r="AB614" s="27">
        <v>0.21334396003318651</v>
      </c>
      <c r="AC614" s="26">
        <v>0.16989488916158679</v>
      </c>
      <c r="AD614" s="26">
        <v>0.23698469425843521</v>
      </c>
      <c r="AE614" s="26">
        <v>0.20407817145988541</v>
      </c>
      <c r="AF614" s="26">
        <v>0.23420781585806061</v>
      </c>
      <c r="AG614" s="27">
        <v>0.1651981175276285</v>
      </c>
      <c r="AH614" s="27">
        <v>0.2114996809992114</v>
      </c>
      <c r="AI614" s="27">
        <v>0.23164522409781679</v>
      </c>
      <c r="AJ614" s="27">
        <v>0.21073689940412191</v>
      </c>
      <c r="AK614" s="26">
        <v>0.20904876677749781</v>
      </c>
      <c r="AL614" s="26">
        <v>0.20704267377339999</v>
      </c>
      <c r="AM614" s="26">
        <v>0.29017732789845418</v>
      </c>
      <c r="AN614" s="26">
        <v>0.15769209728074751</v>
      </c>
      <c r="AO614" s="26">
        <v>0.15434539505858899</v>
      </c>
    </row>
    <row r="615" spans="1:41" ht="19.95" customHeight="1" x14ac:dyDescent="0.3">
      <c r="A615" s="14" t="s">
        <v>146</v>
      </c>
      <c r="B615" s="26">
        <v>0.3404091344559988</v>
      </c>
      <c r="C615" s="23" t="s">
        <v>196</v>
      </c>
      <c r="D615" s="23" t="s">
        <v>196</v>
      </c>
      <c r="E615" s="23" t="s">
        <v>196</v>
      </c>
      <c r="F615" s="23" t="s">
        <v>196</v>
      </c>
      <c r="G615" s="23" t="s">
        <v>196</v>
      </c>
      <c r="H615" s="31">
        <v>0.2462018963798821</v>
      </c>
      <c r="I615" s="31">
        <v>0.30766913706712229</v>
      </c>
      <c r="J615" s="30">
        <v>0.42201400882114631</v>
      </c>
      <c r="K615" s="28">
        <v>0.37683147915828069</v>
      </c>
      <c r="L615" s="29">
        <v>0.26119459572058279</v>
      </c>
      <c r="M615" s="31">
        <v>0.30955138994560327</v>
      </c>
      <c r="N615" s="30">
        <v>0.43198540206272551</v>
      </c>
      <c r="O615" s="29">
        <v>0.31066642095765529</v>
      </c>
      <c r="P615" s="28">
        <v>0.39070617845163391</v>
      </c>
      <c r="Q615" s="27">
        <v>0.34773128804884879</v>
      </c>
      <c r="R615" s="27">
        <v>0.34031382298363988</v>
      </c>
      <c r="S615" s="29">
        <v>0.29893650061138177</v>
      </c>
      <c r="T615" s="26">
        <v>0.35645013615099941</v>
      </c>
      <c r="U615" s="26">
        <v>0.39104169767366731</v>
      </c>
      <c r="V615" s="26">
        <v>0.31782495001395111</v>
      </c>
      <c r="W615" s="30">
        <v>0.39028726536832892</v>
      </c>
      <c r="X615" s="30">
        <v>0.42924066269540379</v>
      </c>
      <c r="Y615" s="30">
        <v>0.44124126233877597</v>
      </c>
      <c r="Z615" s="31">
        <v>0.26282981760015373</v>
      </c>
      <c r="AA615" s="27">
        <v>0.33141151470768371</v>
      </c>
      <c r="AB615" s="31">
        <v>0.27373856139166719</v>
      </c>
      <c r="AC615" s="26">
        <v>0.34882585290270007</v>
      </c>
      <c r="AD615" s="26">
        <v>0.36878883724570838</v>
      </c>
      <c r="AE615" s="26">
        <v>0.34813530209563021</v>
      </c>
      <c r="AF615" s="26">
        <v>0.32414199446729958</v>
      </c>
      <c r="AG615" s="31">
        <v>0.2239936357169155</v>
      </c>
      <c r="AH615" s="27">
        <v>0.35157694595685812</v>
      </c>
      <c r="AI615" s="27">
        <v>0.3714989095997509</v>
      </c>
      <c r="AJ615" s="30">
        <v>0.43756300790471447</v>
      </c>
      <c r="AK615" s="29">
        <v>0.31171981031999479</v>
      </c>
      <c r="AL615" s="28">
        <v>0.4426227521636476</v>
      </c>
      <c r="AM615" s="26">
        <v>0.21200268829853949</v>
      </c>
      <c r="AN615" s="26">
        <v>0.22514262873846211</v>
      </c>
      <c r="AO615" s="26">
        <v>0.36487063037758122</v>
      </c>
    </row>
    <row r="616" spans="1:41" ht="19.95" customHeight="1" x14ac:dyDescent="0.3">
      <c r="A616" s="15" t="s">
        <v>20</v>
      </c>
      <c r="B616" s="26">
        <v>1.341897072254343E-2</v>
      </c>
      <c r="C616" s="23" t="s">
        <v>196</v>
      </c>
      <c r="D616" s="23" t="s">
        <v>196</v>
      </c>
      <c r="E616" s="23" t="s">
        <v>196</v>
      </c>
      <c r="F616" s="23" t="s">
        <v>196</v>
      </c>
      <c r="G616" s="23" t="s">
        <v>196</v>
      </c>
      <c r="H616" s="30">
        <v>2.5960042808010349E-2</v>
      </c>
      <c r="I616" s="27">
        <v>8.35318582719583E-3</v>
      </c>
      <c r="J616" s="27">
        <v>9.7081688853728476E-3</v>
      </c>
      <c r="K616" s="26">
        <v>1.2670508254026699E-2</v>
      </c>
      <c r="L616" s="26">
        <v>1.521320173959617E-2</v>
      </c>
      <c r="M616" s="27">
        <v>1.5782864012344609E-2</v>
      </c>
      <c r="N616" s="27">
        <v>6.4036645835075781E-3</v>
      </c>
      <c r="O616" s="26">
        <v>1.5675224611939039E-2</v>
      </c>
      <c r="P616" s="26">
        <v>1.0856269774871049E-2</v>
      </c>
      <c r="Q616" s="27">
        <v>4.6616855795237654E-3</v>
      </c>
      <c r="R616" s="27">
        <v>1.424078543213104E-2</v>
      </c>
      <c r="S616" s="26">
        <v>9.4576121647934504E-3</v>
      </c>
      <c r="T616" s="26">
        <v>1.210615714781877E-2</v>
      </c>
      <c r="U616" s="26">
        <v>1.360154861467602E-2</v>
      </c>
      <c r="V616" s="26">
        <v>0</v>
      </c>
      <c r="W616" s="27">
        <v>6.5312323126579339E-3</v>
      </c>
      <c r="X616" s="31">
        <v>4.0730339398747746E-3</v>
      </c>
      <c r="Y616" s="27">
        <v>4.728305903529355E-3</v>
      </c>
      <c r="Z616" s="27">
        <v>5.2331909773356252E-3</v>
      </c>
      <c r="AA616" s="27">
        <v>0</v>
      </c>
      <c r="AB616" s="30">
        <v>2.498247285207713E-2</v>
      </c>
      <c r="AC616" s="28">
        <v>2.5522285995606679E-2</v>
      </c>
      <c r="AD616" s="26">
        <v>8.3341200729490136E-3</v>
      </c>
      <c r="AE616" s="26">
        <v>0</v>
      </c>
      <c r="AF616" s="26">
        <v>0</v>
      </c>
      <c r="AG616" s="27">
        <v>9.7786647360196734E-3</v>
      </c>
      <c r="AH616" s="27">
        <v>1.2653362741984191E-2</v>
      </c>
      <c r="AI616" s="27">
        <v>1.7446723385947788E-2</v>
      </c>
      <c r="AJ616" s="27">
        <v>1.2553738480807449E-2</v>
      </c>
      <c r="AK616" s="26">
        <v>1.1598145401310539E-2</v>
      </c>
      <c r="AL616" s="26">
        <v>7.4972346525771661E-3</v>
      </c>
      <c r="AM616" s="28">
        <v>7.3120492057888689E-2</v>
      </c>
      <c r="AN616" s="26">
        <v>3.3292499557250492E-2</v>
      </c>
      <c r="AO616" s="26">
        <v>8.9133554484570783E-3</v>
      </c>
    </row>
    <row r="617" spans="1:41" ht="82.2" customHeight="1" x14ac:dyDescent="0.3">
      <c r="A617" s="32" t="s">
        <v>201</v>
      </c>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c r="AH617" s="18"/>
      <c r="AI617" s="18"/>
      <c r="AJ617" s="18"/>
      <c r="AK617" s="18"/>
      <c r="AL617" s="18"/>
      <c r="AM617" s="18"/>
      <c r="AN617" s="18"/>
      <c r="AO617" s="18"/>
    </row>
    <row r="618" spans="1:41" ht="40.049999999999997" customHeight="1" x14ac:dyDescent="0.3"/>
    <row r="619" spans="1:41" ht="22.05" customHeight="1" x14ac:dyDescent="0.3">
      <c r="A619" s="1" t="s">
        <v>24</v>
      </c>
      <c r="C619" s="55"/>
      <c r="D619" s="55"/>
      <c r="E619" s="55"/>
      <c r="F619" s="55"/>
      <c r="G619" s="55"/>
      <c r="H619" s="55"/>
      <c r="I619" s="55"/>
      <c r="J619" s="55"/>
      <c r="K619" s="55"/>
      <c r="L619" s="55"/>
      <c r="M619" s="55"/>
      <c r="N619" s="55"/>
      <c r="O619" s="55"/>
      <c r="P619" s="55"/>
      <c r="Q619" s="55"/>
      <c r="R619" s="55"/>
      <c r="S619" s="55"/>
      <c r="T619" s="55"/>
      <c r="U619" s="55"/>
      <c r="V619" s="55"/>
      <c r="W619" s="55"/>
      <c r="X619" s="55"/>
      <c r="Y619" s="55"/>
      <c r="Z619" s="55"/>
      <c r="AA619" s="55"/>
      <c r="AB619" s="55"/>
      <c r="AC619" s="55"/>
      <c r="AD619" s="55"/>
      <c r="AE619" s="55"/>
      <c r="AF619" s="55"/>
      <c r="AG619" s="55"/>
      <c r="AH619" s="55"/>
      <c r="AI619" s="55"/>
      <c r="AJ619" s="55"/>
      <c r="AK619" s="55"/>
      <c r="AL619" s="55"/>
      <c r="AM619" s="55"/>
      <c r="AN619" s="55"/>
      <c r="AO619" s="55"/>
    </row>
    <row r="620" spans="1:41" ht="40.049999999999997" customHeight="1" x14ac:dyDescent="0.3">
      <c r="A620" s="19" t="s">
        <v>255</v>
      </c>
      <c r="B620" s="33"/>
      <c r="C620" s="33" t="s">
        <v>214</v>
      </c>
      <c r="D620" s="18"/>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c r="AH620" s="18"/>
      <c r="AI620" s="18"/>
      <c r="AJ620" s="18"/>
      <c r="AK620" s="18"/>
      <c r="AL620" s="18"/>
      <c r="AM620" s="18"/>
      <c r="AN620" s="18"/>
      <c r="AO620" s="18"/>
    </row>
    <row r="621" spans="1:41" ht="22.05" customHeight="1" x14ac:dyDescent="0.3">
      <c r="A621" s="2"/>
      <c r="B621" s="2"/>
      <c r="C621" s="51" t="s">
        <v>1</v>
      </c>
      <c r="D621" s="52"/>
      <c r="E621" s="52"/>
      <c r="F621" s="52"/>
      <c r="G621" s="53"/>
      <c r="H621" s="51" t="s">
        <v>2</v>
      </c>
      <c r="I621" s="52"/>
      <c r="J621" s="53"/>
      <c r="K621" s="51" t="s">
        <v>26</v>
      </c>
      <c r="L621" s="53"/>
      <c r="M621" s="51" t="s">
        <v>27</v>
      </c>
      <c r="N621" s="53"/>
      <c r="O621" s="51" t="s">
        <v>28</v>
      </c>
      <c r="P621" s="53"/>
      <c r="Q621" s="51" t="s">
        <v>29</v>
      </c>
      <c r="R621" s="53"/>
      <c r="S621" s="51" t="s">
        <v>30</v>
      </c>
      <c r="T621" s="52"/>
      <c r="U621" s="52"/>
      <c r="V621" s="53"/>
      <c r="W621" s="51" t="s">
        <v>31</v>
      </c>
      <c r="X621" s="52"/>
      <c r="Y621" s="52"/>
      <c r="Z621" s="52"/>
      <c r="AA621" s="52"/>
      <c r="AB621" s="53"/>
      <c r="AC621" s="51" t="s">
        <v>32</v>
      </c>
      <c r="AD621" s="52"/>
      <c r="AE621" s="52"/>
      <c r="AF621" s="53"/>
      <c r="AG621" s="51" t="s">
        <v>33</v>
      </c>
      <c r="AH621" s="52"/>
      <c r="AI621" s="52"/>
      <c r="AJ621" s="53"/>
      <c r="AK621" s="51" t="s">
        <v>34</v>
      </c>
      <c r="AL621" s="52"/>
      <c r="AM621" s="52"/>
      <c r="AN621" s="52"/>
      <c r="AO621" s="53"/>
    </row>
    <row r="622" spans="1:41" ht="58.05" customHeight="1" x14ac:dyDescent="0.3">
      <c r="A622" s="3" t="s">
        <v>35</v>
      </c>
      <c r="B622" s="3" t="s">
        <v>0</v>
      </c>
      <c r="C622" s="3" t="s">
        <v>3</v>
      </c>
      <c r="D622" s="3" t="s">
        <v>4</v>
      </c>
      <c r="E622" s="3" t="s">
        <v>5</v>
      </c>
      <c r="F622" s="3" t="s">
        <v>6</v>
      </c>
      <c r="G622" s="3" t="s">
        <v>7</v>
      </c>
      <c r="H622" s="3" t="s">
        <v>8</v>
      </c>
      <c r="I622" s="3" t="s">
        <v>9</v>
      </c>
      <c r="J622" s="3" t="s">
        <v>10</v>
      </c>
      <c r="K622" s="3" t="s">
        <v>36</v>
      </c>
      <c r="L622" s="3" t="s">
        <v>37</v>
      </c>
      <c r="M622" s="3" t="s">
        <v>38</v>
      </c>
      <c r="N622" s="3" t="s">
        <v>39</v>
      </c>
      <c r="O622" s="3" t="s">
        <v>40</v>
      </c>
      <c r="P622" s="3" t="s">
        <v>41</v>
      </c>
      <c r="Q622" s="3" t="s">
        <v>42</v>
      </c>
      <c r="R622" s="3" t="s">
        <v>43</v>
      </c>
      <c r="S622" s="3" t="s">
        <v>44</v>
      </c>
      <c r="T622" s="3" t="s">
        <v>45</v>
      </c>
      <c r="U622" s="3" t="s">
        <v>46</v>
      </c>
      <c r="V622" s="3" t="s">
        <v>47</v>
      </c>
      <c r="W622" s="3" t="s">
        <v>48</v>
      </c>
      <c r="X622" s="3" t="s">
        <v>49</v>
      </c>
      <c r="Y622" s="3" t="s">
        <v>50</v>
      </c>
      <c r="Z622" s="3" t="s">
        <v>51</v>
      </c>
      <c r="AA622" s="3" t="s">
        <v>52</v>
      </c>
      <c r="AB622" s="3" t="s">
        <v>53</v>
      </c>
      <c r="AC622" s="3" t="s">
        <v>54</v>
      </c>
      <c r="AD622" s="3" t="s">
        <v>55</v>
      </c>
      <c r="AE622" s="3" t="s">
        <v>56</v>
      </c>
      <c r="AF622" s="3" t="s">
        <v>57</v>
      </c>
      <c r="AG622" s="3" t="s">
        <v>58</v>
      </c>
      <c r="AH622" s="3" t="s">
        <v>59</v>
      </c>
      <c r="AI622" s="3" t="s">
        <v>60</v>
      </c>
      <c r="AJ622" s="3" t="s">
        <v>61</v>
      </c>
      <c r="AK622" s="3" t="s">
        <v>62</v>
      </c>
      <c r="AL622" s="3" t="s">
        <v>63</v>
      </c>
      <c r="AM622" s="3" t="s">
        <v>64</v>
      </c>
      <c r="AN622" s="3" t="s">
        <v>65</v>
      </c>
      <c r="AO622" s="3" t="s">
        <v>47</v>
      </c>
    </row>
    <row r="623" spans="1:41" ht="19.95" customHeight="1" x14ac:dyDescent="0.3">
      <c r="A623" s="14" t="s">
        <v>11</v>
      </c>
      <c r="B623" s="22">
        <v>1273.1892472505569</v>
      </c>
      <c r="C623" s="23" t="s">
        <v>196</v>
      </c>
      <c r="D623" s="23" t="s">
        <v>196</v>
      </c>
      <c r="E623" s="23" t="s">
        <v>196</v>
      </c>
      <c r="F623" s="23" t="s">
        <v>196</v>
      </c>
      <c r="G623" s="23" t="s">
        <v>196</v>
      </c>
      <c r="H623" s="24">
        <v>324.82507395744318</v>
      </c>
      <c r="I623" s="24">
        <v>409.20301383733749</v>
      </c>
      <c r="J623" s="24">
        <v>539.16115945577621</v>
      </c>
      <c r="K623" s="25">
        <v>879.36333149671555</v>
      </c>
      <c r="L623" s="25">
        <v>390.64156150817871</v>
      </c>
      <c r="M623" s="24">
        <v>952.30007743835449</v>
      </c>
      <c r="N623" s="24">
        <v>320.88916981220251</v>
      </c>
      <c r="O623" s="25">
        <v>728.15105319023132</v>
      </c>
      <c r="P623" s="25">
        <v>522.36707824468613</v>
      </c>
      <c r="Q623" s="24">
        <v>705.62111341953278</v>
      </c>
      <c r="R623" s="24">
        <v>450.65541845560068</v>
      </c>
      <c r="S623" s="25">
        <v>426.85257858037949</v>
      </c>
      <c r="T623" s="25">
        <v>569.70414876937866</v>
      </c>
      <c r="U623" s="25">
        <v>150.11412614583969</v>
      </c>
      <c r="V623" s="25">
        <v>54.718145608901978</v>
      </c>
      <c r="W623" s="24">
        <v>129.82944804430011</v>
      </c>
      <c r="X623" s="24">
        <v>531.60044091939926</v>
      </c>
      <c r="Y623" s="24">
        <v>380.52686953544622</v>
      </c>
      <c r="Z623" s="24">
        <v>206.95975202322009</v>
      </c>
      <c r="AA623" s="24">
        <v>98.745973408222198</v>
      </c>
      <c r="AB623" s="24">
        <v>485.48699074983602</v>
      </c>
      <c r="AC623" s="25">
        <v>356.23625761270517</v>
      </c>
      <c r="AD623" s="25">
        <v>306.94997888803482</v>
      </c>
      <c r="AE623" s="25">
        <v>265.90273243188858</v>
      </c>
      <c r="AF623" s="25">
        <v>223.8214519023895</v>
      </c>
      <c r="AG623" s="24">
        <v>302.080735206604</v>
      </c>
      <c r="AH623" s="24">
        <v>389.73951476812363</v>
      </c>
      <c r="AI623" s="24">
        <v>388.53036117553711</v>
      </c>
      <c r="AJ623" s="24">
        <v>192.83863610029221</v>
      </c>
      <c r="AK623" s="25">
        <v>796.14545285701752</v>
      </c>
      <c r="AL623" s="25">
        <v>309.1242533326149</v>
      </c>
      <c r="AM623" s="25">
        <v>47.752918004989617</v>
      </c>
      <c r="AN623" s="25">
        <v>39.816687405109413</v>
      </c>
      <c r="AO623" s="25">
        <v>80.3499356508255</v>
      </c>
    </row>
    <row r="624" spans="1:41" ht="19.95" customHeight="1" x14ac:dyDescent="0.3">
      <c r="A624" s="15" t="s">
        <v>12</v>
      </c>
      <c r="B624" s="22">
        <v>1298</v>
      </c>
      <c r="C624" s="23" t="s">
        <v>196</v>
      </c>
      <c r="D624" s="23" t="s">
        <v>196</v>
      </c>
      <c r="E624" s="23" t="s">
        <v>196</v>
      </c>
      <c r="F624" s="23" t="s">
        <v>196</v>
      </c>
      <c r="G624" s="23" t="s">
        <v>196</v>
      </c>
      <c r="H624" s="24">
        <v>239</v>
      </c>
      <c r="I624" s="24">
        <v>449</v>
      </c>
      <c r="J624" s="24">
        <v>610</v>
      </c>
      <c r="K624" s="25">
        <v>905</v>
      </c>
      <c r="L624" s="25">
        <v>390</v>
      </c>
      <c r="M624" s="24">
        <v>954</v>
      </c>
      <c r="N624" s="24">
        <v>344</v>
      </c>
      <c r="O624" s="25">
        <v>740</v>
      </c>
      <c r="P624" s="25">
        <v>537</v>
      </c>
      <c r="Q624" s="24">
        <v>763</v>
      </c>
      <c r="R624" s="24">
        <v>432</v>
      </c>
      <c r="S624" s="25">
        <v>443</v>
      </c>
      <c r="T624" s="25">
        <v>575</v>
      </c>
      <c r="U624" s="25">
        <v>158</v>
      </c>
      <c r="V624" s="25">
        <v>57</v>
      </c>
      <c r="W624" s="24">
        <v>132</v>
      </c>
      <c r="X624" s="24">
        <v>558</v>
      </c>
      <c r="Y624" s="24">
        <v>394</v>
      </c>
      <c r="Z624" s="24">
        <v>198</v>
      </c>
      <c r="AA624" s="24">
        <v>101</v>
      </c>
      <c r="AB624" s="24">
        <v>492</v>
      </c>
      <c r="AC624" s="25">
        <v>343</v>
      </c>
      <c r="AD624" s="25">
        <v>319</v>
      </c>
      <c r="AE624" s="25">
        <v>280</v>
      </c>
      <c r="AF624" s="25">
        <v>234</v>
      </c>
      <c r="AG624" s="24">
        <v>186</v>
      </c>
      <c r="AH624" s="24">
        <v>460</v>
      </c>
      <c r="AI624" s="24">
        <v>448</v>
      </c>
      <c r="AJ624" s="24">
        <v>204</v>
      </c>
      <c r="AK624" s="25">
        <v>807</v>
      </c>
      <c r="AL624" s="25">
        <v>348</v>
      </c>
      <c r="AM624" s="25">
        <v>33</v>
      </c>
      <c r="AN624" s="25">
        <v>37</v>
      </c>
      <c r="AO624" s="25">
        <v>73</v>
      </c>
    </row>
    <row r="625" spans="1:41" ht="19.95" customHeight="1" x14ac:dyDescent="0.3">
      <c r="A625" s="14" t="s">
        <v>142</v>
      </c>
      <c r="B625" s="26">
        <v>0.1497033308474276</v>
      </c>
      <c r="C625" s="23" t="s">
        <v>196</v>
      </c>
      <c r="D625" s="23" t="s">
        <v>196</v>
      </c>
      <c r="E625" s="23" t="s">
        <v>196</v>
      </c>
      <c r="F625" s="23" t="s">
        <v>196</v>
      </c>
      <c r="G625" s="23" t="s">
        <v>196</v>
      </c>
      <c r="H625" s="27">
        <v>0.1333918969088472</v>
      </c>
      <c r="I625" s="27">
        <v>0.16514227475633009</v>
      </c>
      <c r="J625" s="27">
        <v>0.14781280215362089</v>
      </c>
      <c r="K625" s="26">
        <v>0.15480133317480979</v>
      </c>
      <c r="L625" s="26">
        <v>0.13944766870553041</v>
      </c>
      <c r="M625" s="27">
        <v>0.1595095762172716</v>
      </c>
      <c r="N625" s="27">
        <v>0.1206014193352775</v>
      </c>
      <c r="O625" s="26">
        <v>0.1614752285001716</v>
      </c>
      <c r="P625" s="26">
        <v>0.1221850395890321</v>
      </c>
      <c r="Q625" s="30">
        <v>0.1651598891008822</v>
      </c>
      <c r="R625" s="31">
        <v>0.1248190302102251</v>
      </c>
      <c r="S625" s="26">
        <v>0.1794285985737904</v>
      </c>
      <c r="T625" s="29">
        <v>0.1327352936429009</v>
      </c>
      <c r="U625" s="26">
        <v>0.15490229989022269</v>
      </c>
      <c r="V625" s="26">
        <v>0.17994791318657019</v>
      </c>
      <c r="W625" s="27">
        <v>0.19896345479810901</v>
      </c>
      <c r="X625" s="27">
        <v>0.12564738687220561</v>
      </c>
      <c r="Y625" s="27">
        <v>0.1269087587861561</v>
      </c>
      <c r="Z625" s="30">
        <v>0.222506677589421</v>
      </c>
      <c r="AA625" s="27">
        <v>0.17375126051987541</v>
      </c>
      <c r="AB625" s="27">
        <v>0.17103948761426421</v>
      </c>
      <c r="AC625" s="26">
        <v>0.13097474657135591</v>
      </c>
      <c r="AD625" s="26">
        <v>0.14354156209747559</v>
      </c>
      <c r="AE625" s="26">
        <v>0.1364882163208144</v>
      </c>
      <c r="AF625" s="26">
        <v>0.19190473090794041</v>
      </c>
      <c r="AG625" s="27">
        <v>0.1694425526101816</v>
      </c>
      <c r="AH625" s="27">
        <v>0.15665450328028541</v>
      </c>
      <c r="AI625" s="27">
        <v>0.12611655520864651</v>
      </c>
      <c r="AJ625" s="27">
        <v>0.1522556889967327</v>
      </c>
      <c r="AK625" s="26">
        <v>0.16456435280807871</v>
      </c>
      <c r="AL625" s="26">
        <v>0.12886977539950931</v>
      </c>
      <c r="AM625" s="26">
        <v>5.2425231572050271E-2</v>
      </c>
      <c r="AN625" s="26">
        <v>0.15195359061523889</v>
      </c>
      <c r="AO625" s="26">
        <v>0.13930304152189879</v>
      </c>
    </row>
    <row r="626" spans="1:41" ht="19.95" customHeight="1" x14ac:dyDescent="0.3">
      <c r="A626" s="15" t="s">
        <v>143</v>
      </c>
      <c r="B626" s="26">
        <v>0.17730577446768361</v>
      </c>
      <c r="C626" s="23" t="s">
        <v>196</v>
      </c>
      <c r="D626" s="23" t="s">
        <v>196</v>
      </c>
      <c r="E626" s="23" t="s">
        <v>196</v>
      </c>
      <c r="F626" s="23" t="s">
        <v>196</v>
      </c>
      <c r="G626" s="23" t="s">
        <v>196</v>
      </c>
      <c r="H626" s="27">
        <v>0.15773271038751041</v>
      </c>
      <c r="I626" s="27">
        <v>0.1586513754360695</v>
      </c>
      <c r="J626" s="27">
        <v>0.20325582307021911</v>
      </c>
      <c r="K626" s="26">
        <v>0.17722356569682871</v>
      </c>
      <c r="L626" s="26">
        <v>0.17547376015669219</v>
      </c>
      <c r="M626" s="27">
        <v>0.1862985226783884</v>
      </c>
      <c r="N626" s="27">
        <v>0.1506180715998999</v>
      </c>
      <c r="O626" s="28">
        <v>0.20318990434743281</v>
      </c>
      <c r="P626" s="29">
        <v>0.1444095159206488</v>
      </c>
      <c r="Q626" s="30">
        <v>0.2024645574672701</v>
      </c>
      <c r="R626" s="31">
        <v>0.14184471868335141</v>
      </c>
      <c r="S626" s="28">
        <v>0.20217209279435611</v>
      </c>
      <c r="T626" s="26">
        <v>0.18536873238393209</v>
      </c>
      <c r="U626" s="26">
        <v>0.1603459622619485</v>
      </c>
      <c r="V626" s="26">
        <v>9.8066670246261839E-2</v>
      </c>
      <c r="W626" s="27">
        <v>0.14020643136135141</v>
      </c>
      <c r="X626" s="27">
        <v>0.1999755430998478</v>
      </c>
      <c r="Y626" s="27">
        <v>0.1863340431316598</v>
      </c>
      <c r="Z626" s="27">
        <v>0.18115659894928379</v>
      </c>
      <c r="AA626" s="30">
        <v>0.28286105993663452</v>
      </c>
      <c r="AB626" s="31">
        <v>0.15478662906479679</v>
      </c>
      <c r="AC626" s="26">
        <v>0.16458709968384791</v>
      </c>
      <c r="AD626" s="26">
        <v>0.16135391711947111</v>
      </c>
      <c r="AE626" s="26">
        <v>0.211647997431827</v>
      </c>
      <c r="AF626" s="26">
        <v>0.18466374614359091</v>
      </c>
      <c r="AG626" s="27">
        <v>0.19359997536768281</v>
      </c>
      <c r="AH626" s="30">
        <v>0.2065896466123216</v>
      </c>
      <c r="AI626" s="31">
        <v>0.15276920243652631</v>
      </c>
      <c r="AJ626" s="27">
        <v>0.1420325364281545</v>
      </c>
      <c r="AK626" s="29">
        <v>0.1639964154116659</v>
      </c>
      <c r="AL626" s="28">
        <v>0.21801670718767471</v>
      </c>
      <c r="AM626" s="26">
        <v>0.1240443799924265</v>
      </c>
      <c r="AN626" s="26">
        <v>0.2145220042182851</v>
      </c>
      <c r="AO626" s="26">
        <v>0.1657688521003996</v>
      </c>
    </row>
    <row r="627" spans="1:41" ht="19.95" customHeight="1" x14ac:dyDescent="0.3">
      <c r="A627" s="14" t="s">
        <v>210</v>
      </c>
      <c r="B627" s="26">
        <v>0.22088556423848149</v>
      </c>
      <c r="C627" s="23" t="s">
        <v>196</v>
      </c>
      <c r="D627" s="23" t="s">
        <v>196</v>
      </c>
      <c r="E627" s="23" t="s">
        <v>196</v>
      </c>
      <c r="F627" s="23" t="s">
        <v>196</v>
      </c>
      <c r="G627" s="23" t="s">
        <v>196</v>
      </c>
      <c r="H627" s="27">
        <v>0.25490658002517291</v>
      </c>
      <c r="I627" s="27">
        <v>0.23500083223246279</v>
      </c>
      <c r="J627" s="31">
        <v>0.18967617743795009</v>
      </c>
      <c r="K627" s="29">
        <v>0.19781731377830261</v>
      </c>
      <c r="L627" s="28">
        <v>0.26992528711539049</v>
      </c>
      <c r="M627" s="27">
        <v>0.2198431994813935</v>
      </c>
      <c r="N627" s="27">
        <v>0.2239789813191353</v>
      </c>
      <c r="O627" s="26">
        <v>0.22848220108342529</v>
      </c>
      <c r="P627" s="26">
        <v>0.2073252595949899</v>
      </c>
      <c r="Q627" s="27">
        <v>0.20350581683557509</v>
      </c>
      <c r="R627" s="27">
        <v>0.2575759741469768</v>
      </c>
      <c r="S627" s="26">
        <v>0.23582050026936421</v>
      </c>
      <c r="T627" s="26">
        <v>0.21773615432058921</v>
      </c>
      <c r="U627" s="26">
        <v>0.21415474567394169</v>
      </c>
      <c r="V627" s="26">
        <v>0.1166809220856492</v>
      </c>
      <c r="W627" s="27">
        <v>0.1725402379925291</v>
      </c>
      <c r="X627" s="31">
        <v>0.14396771609348319</v>
      </c>
      <c r="Y627" s="31">
        <v>0.15763554380810901</v>
      </c>
      <c r="Z627" s="27">
        <v>0.22228641172458311</v>
      </c>
      <c r="AA627" s="27">
        <v>0.15293272740955599</v>
      </c>
      <c r="AB627" s="30">
        <v>0.26761325417306991</v>
      </c>
      <c r="AC627" s="26">
        <v>0.24172777084101579</v>
      </c>
      <c r="AD627" s="26">
        <v>0.2295017186680586</v>
      </c>
      <c r="AE627" s="26">
        <v>0.2092131372961957</v>
      </c>
      <c r="AF627" s="26">
        <v>0.2051240414037733</v>
      </c>
      <c r="AG627" s="30">
        <v>0.27315693771009969</v>
      </c>
      <c r="AH627" s="27">
        <v>0.19583659529961081</v>
      </c>
      <c r="AI627" s="27">
        <v>0.22439452930034409</v>
      </c>
      <c r="AJ627" s="27">
        <v>0.18255848652630521</v>
      </c>
      <c r="AK627" s="28">
        <v>0.23812302219341139</v>
      </c>
      <c r="AL627" s="29">
        <v>0.17086916657783119</v>
      </c>
      <c r="AM627" s="26">
        <v>0.27131318246112368</v>
      </c>
      <c r="AN627" s="26">
        <v>0.2652471482354693</v>
      </c>
      <c r="AO627" s="26">
        <v>0.19056022035816991</v>
      </c>
    </row>
    <row r="628" spans="1:41" ht="19.95" customHeight="1" x14ac:dyDescent="0.3">
      <c r="A628" s="15" t="s">
        <v>145</v>
      </c>
      <c r="B628" s="26">
        <v>0.16570964480972461</v>
      </c>
      <c r="C628" s="23" t="s">
        <v>196</v>
      </c>
      <c r="D628" s="23" t="s">
        <v>196</v>
      </c>
      <c r="E628" s="23" t="s">
        <v>196</v>
      </c>
      <c r="F628" s="23" t="s">
        <v>196</v>
      </c>
      <c r="G628" s="23" t="s">
        <v>196</v>
      </c>
      <c r="H628" s="27">
        <v>0.19194397592656759</v>
      </c>
      <c r="I628" s="27">
        <v>0.16435360376221489</v>
      </c>
      <c r="J628" s="27">
        <v>0.1509335944173596</v>
      </c>
      <c r="K628" s="26">
        <v>0.1538359190398402</v>
      </c>
      <c r="L628" s="26">
        <v>0.1937890873015379</v>
      </c>
      <c r="M628" s="27">
        <v>0.17676366663303619</v>
      </c>
      <c r="N628" s="27">
        <v>0.13290471766149581</v>
      </c>
      <c r="O628" s="26">
        <v>0.1618565496765707</v>
      </c>
      <c r="P628" s="26">
        <v>0.173654972706967</v>
      </c>
      <c r="Q628" s="27">
        <v>0.1706318446633297</v>
      </c>
      <c r="R628" s="27">
        <v>0.14959360469873129</v>
      </c>
      <c r="S628" s="26">
        <v>0.1554689875966592</v>
      </c>
      <c r="T628" s="26">
        <v>0.16220219776721889</v>
      </c>
      <c r="U628" s="26">
        <v>0.1228988116225834</v>
      </c>
      <c r="V628" s="28">
        <v>0.27158930413650167</v>
      </c>
      <c r="W628" s="27">
        <v>0.1803159451031735</v>
      </c>
      <c r="X628" s="27">
        <v>0.16606169308631549</v>
      </c>
      <c r="Y628" s="27">
        <v>0.1489376084284261</v>
      </c>
      <c r="Z628" s="27">
        <v>0.13874593249040179</v>
      </c>
      <c r="AA628" s="27">
        <v>0.19181573307173019</v>
      </c>
      <c r="AB628" s="27">
        <v>0.1823647105410659</v>
      </c>
      <c r="AC628" s="26">
        <v>0.17016613212941109</v>
      </c>
      <c r="AD628" s="26">
        <v>0.19300704639362579</v>
      </c>
      <c r="AE628" s="26">
        <v>0.1326048454984389</v>
      </c>
      <c r="AF628" s="26">
        <v>0.1660896838487142</v>
      </c>
      <c r="AG628" s="27">
        <v>0.14412286815375119</v>
      </c>
      <c r="AH628" s="27">
        <v>0.18132645792976321</v>
      </c>
      <c r="AI628" s="27">
        <v>0.16508769993428529</v>
      </c>
      <c r="AJ628" s="27">
        <v>0.1692157091343186</v>
      </c>
      <c r="AK628" s="26">
        <v>0.16422207944393649</v>
      </c>
      <c r="AL628" s="26">
        <v>0.164398650996154</v>
      </c>
      <c r="AM628" s="26">
        <v>0.14669023213336069</v>
      </c>
      <c r="AN628" s="26">
        <v>0.16646012058759349</v>
      </c>
      <c r="AO628" s="26">
        <v>0.19642440967093411</v>
      </c>
    </row>
    <row r="629" spans="1:41" ht="19.95" customHeight="1" x14ac:dyDescent="0.3">
      <c r="A629" s="14" t="s">
        <v>146</v>
      </c>
      <c r="B629" s="26">
        <v>0.25624587050774728</v>
      </c>
      <c r="C629" s="23" t="s">
        <v>196</v>
      </c>
      <c r="D629" s="23" t="s">
        <v>196</v>
      </c>
      <c r="E629" s="23" t="s">
        <v>196</v>
      </c>
      <c r="F629" s="23" t="s">
        <v>196</v>
      </c>
      <c r="G629" s="23" t="s">
        <v>196</v>
      </c>
      <c r="H629" s="27">
        <v>0.21603470042849429</v>
      </c>
      <c r="I629" s="27">
        <v>0.2431022929807734</v>
      </c>
      <c r="J629" s="30">
        <v>0.29044712463770761</v>
      </c>
      <c r="K629" s="28">
        <v>0.28768699771018302</v>
      </c>
      <c r="L629" s="29">
        <v>0.1875583590369555</v>
      </c>
      <c r="M629" s="31">
        <v>0.22470964656494219</v>
      </c>
      <c r="N629" s="30">
        <v>0.34983565579225062</v>
      </c>
      <c r="O629" s="29">
        <v>0.21669118924457581</v>
      </c>
      <c r="P629" s="28">
        <v>0.31839520023713902</v>
      </c>
      <c r="Q629" s="31">
        <v>0.24364584737555761</v>
      </c>
      <c r="R629" s="30">
        <v>0.29064948837397347</v>
      </c>
      <c r="S629" s="29">
        <v>0.20661296836016571</v>
      </c>
      <c r="T629" s="26">
        <v>0.27247642771168051</v>
      </c>
      <c r="U629" s="26">
        <v>0.31738008114830801</v>
      </c>
      <c r="V629" s="26">
        <v>0.3179984509412988</v>
      </c>
      <c r="W629" s="27">
        <v>0.28944716837074341</v>
      </c>
      <c r="X629" s="30">
        <v>0.33631104380819432</v>
      </c>
      <c r="Y629" s="30">
        <v>0.35512528327742632</v>
      </c>
      <c r="Z629" s="27">
        <v>0.224837997291639</v>
      </c>
      <c r="AA629" s="27">
        <v>0.1729289967611628</v>
      </c>
      <c r="AB629" s="31">
        <v>0.19040313884216051</v>
      </c>
      <c r="AC629" s="26">
        <v>0.25907167791182328</v>
      </c>
      <c r="AD629" s="26">
        <v>0.2452322129223882</v>
      </c>
      <c r="AE629" s="26">
        <v>0.29250052559313122</v>
      </c>
      <c r="AF629" s="26">
        <v>0.2489725303899189</v>
      </c>
      <c r="AG629" s="31">
        <v>0.18770555324421501</v>
      </c>
      <c r="AH629" s="27">
        <v>0.24422674605134939</v>
      </c>
      <c r="AI629" s="27">
        <v>0.27961828306028857</v>
      </c>
      <c r="AJ629" s="30">
        <v>0.34081473908640558</v>
      </c>
      <c r="AK629" s="26">
        <v>0.2422344192488195</v>
      </c>
      <c r="AL629" s="28">
        <v>0.3029362330843921</v>
      </c>
      <c r="AM629" s="26">
        <v>0.27998125021109987</v>
      </c>
      <c r="AN629" s="29">
        <v>7.5097036448375981E-2</v>
      </c>
      <c r="AO629" s="26">
        <v>0.29111014979370631</v>
      </c>
    </row>
    <row r="630" spans="1:41" ht="19.95" customHeight="1" x14ac:dyDescent="0.3">
      <c r="A630" s="15" t="s">
        <v>20</v>
      </c>
      <c r="B630" s="26">
        <v>3.0149815128935539E-2</v>
      </c>
      <c r="C630" s="23" t="s">
        <v>196</v>
      </c>
      <c r="D630" s="23" t="s">
        <v>196</v>
      </c>
      <c r="E630" s="23" t="s">
        <v>196</v>
      </c>
      <c r="F630" s="23" t="s">
        <v>196</v>
      </c>
      <c r="G630" s="23" t="s">
        <v>196</v>
      </c>
      <c r="H630" s="30">
        <v>4.5990136323407628E-2</v>
      </c>
      <c r="I630" s="27">
        <v>3.3749620832149198E-2</v>
      </c>
      <c r="J630" s="31">
        <v>1.787447828314263E-2</v>
      </c>
      <c r="K630" s="26">
        <v>2.8634870600035649E-2</v>
      </c>
      <c r="L630" s="26">
        <v>3.380583768389351E-2</v>
      </c>
      <c r="M630" s="27">
        <v>3.2875388424968052E-2</v>
      </c>
      <c r="N630" s="27">
        <v>2.2061154291940971E-2</v>
      </c>
      <c r="O630" s="26">
        <v>2.8304927147823851E-2</v>
      </c>
      <c r="P630" s="26">
        <v>3.4030011951223162E-2</v>
      </c>
      <c r="Q630" s="31">
        <v>1.459204455738536E-2</v>
      </c>
      <c r="R630" s="30">
        <v>3.5517183886741868E-2</v>
      </c>
      <c r="S630" s="26">
        <v>2.0496852405664349E-2</v>
      </c>
      <c r="T630" s="26">
        <v>2.9481194173678251E-2</v>
      </c>
      <c r="U630" s="26">
        <v>3.0318099402995589E-2</v>
      </c>
      <c r="V630" s="26">
        <v>1.5716739403718191E-2</v>
      </c>
      <c r="W630" s="27">
        <v>1.8526762374093592E-2</v>
      </c>
      <c r="X630" s="27">
        <v>2.8036617039953471E-2</v>
      </c>
      <c r="Y630" s="27">
        <v>2.5058762568222759E-2</v>
      </c>
      <c r="Z630" s="27">
        <v>1.046638195467125E-2</v>
      </c>
      <c r="AA630" s="27">
        <v>2.5710222301041051E-2</v>
      </c>
      <c r="AB630" s="27">
        <v>3.3792779764642747E-2</v>
      </c>
      <c r="AC630" s="26">
        <v>3.3472572862545923E-2</v>
      </c>
      <c r="AD630" s="26">
        <v>2.7363542798980841E-2</v>
      </c>
      <c r="AE630" s="26">
        <v>1.754527785959285E-2</v>
      </c>
      <c r="AF630" s="29">
        <v>3.2452673060622602E-3</v>
      </c>
      <c r="AG630" s="27">
        <v>3.1972112914069713E-2</v>
      </c>
      <c r="AH630" s="31">
        <v>1.536605082666959E-2</v>
      </c>
      <c r="AI630" s="30">
        <v>5.2013730059909238E-2</v>
      </c>
      <c r="AJ630" s="27">
        <v>1.312283982808345E-2</v>
      </c>
      <c r="AK630" s="26">
        <v>2.685971089408801E-2</v>
      </c>
      <c r="AL630" s="26">
        <v>1.4909466754438621E-2</v>
      </c>
      <c r="AM630" s="28">
        <v>0.12554572362993899</v>
      </c>
      <c r="AN630" s="28">
        <v>0.12672009989503721</v>
      </c>
      <c r="AO630" s="26">
        <v>1.6833326554891372E-2</v>
      </c>
    </row>
    <row r="631" spans="1:41" ht="88.8" customHeight="1" x14ac:dyDescent="0.3">
      <c r="A631" s="32" t="s">
        <v>201</v>
      </c>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c r="AH631" s="18"/>
      <c r="AI631" s="18"/>
      <c r="AJ631" s="18"/>
      <c r="AK631" s="18"/>
      <c r="AL631" s="18"/>
      <c r="AM631" s="18"/>
      <c r="AN631" s="18"/>
      <c r="AO631" s="18"/>
    </row>
    <row r="632" spans="1:41" ht="22.05" customHeight="1" x14ac:dyDescent="0.3">
      <c r="C632" s="55"/>
      <c r="D632" s="55"/>
      <c r="E632" s="55"/>
      <c r="F632" s="55"/>
      <c r="G632" s="55"/>
      <c r="H632" s="55"/>
      <c r="I632" s="55"/>
      <c r="J632" s="55"/>
      <c r="K632" s="55"/>
      <c r="L632" s="55"/>
      <c r="M632" s="55"/>
      <c r="N632" s="55"/>
      <c r="O632" s="55"/>
      <c r="P632" s="55"/>
      <c r="Q632" s="55"/>
      <c r="R632" s="55"/>
      <c r="S632" s="55"/>
      <c r="T632" s="55"/>
      <c r="U632" s="55"/>
      <c r="V632" s="55"/>
      <c r="W632" s="55"/>
      <c r="X632" s="55"/>
      <c r="Y632" s="55"/>
      <c r="Z632" s="55"/>
      <c r="AA632" s="55"/>
      <c r="AB632" s="55"/>
      <c r="AC632" s="55"/>
      <c r="AD632" s="55"/>
      <c r="AE632" s="55"/>
      <c r="AF632" s="55"/>
      <c r="AG632" s="55"/>
      <c r="AH632" s="55"/>
      <c r="AI632" s="55"/>
      <c r="AJ632" s="55"/>
      <c r="AK632" s="55"/>
      <c r="AL632" s="55"/>
      <c r="AM632" s="55"/>
      <c r="AN632" s="55"/>
      <c r="AO632" s="55"/>
    </row>
    <row r="633" spans="1:41" ht="58.05" customHeight="1" x14ac:dyDescent="0.3">
      <c r="A633" s="1" t="s">
        <v>24</v>
      </c>
    </row>
    <row r="634" spans="1:41" ht="40.049999999999997" customHeight="1" x14ac:dyDescent="0.3">
      <c r="A634" s="19" t="s">
        <v>256</v>
      </c>
      <c r="B634" s="33"/>
      <c r="C634" s="33" t="s">
        <v>215</v>
      </c>
      <c r="D634" s="18"/>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c r="AH634" s="18"/>
      <c r="AI634" s="18"/>
      <c r="AJ634" s="18"/>
      <c r="AK634" s="18"/>
      <c r="AL634" s="18"/>
      <c r="AM634" s="18"/>
      <c r="AN634" s="18"/>
      <c r="AO634" s="18"/>
    </row>
    <row r="635" spans="1:41" ht="22.05" customHeight="1" x14ac:dyDescent="0.3">
      <c r="A635" s="2"/>
      <c r="B635" s="2"/>
      <c r="C635" s="51" t="s">
        <v>1</v>
      </c>
      <c r="D635" s="52"/>
      <c r="E635" s="52"/>
      <c r="F635" s="52"/>
      <c r="G635" s="53"/>
      <c r="H635" s="51" t="s">
        <v>2</v>
      </c>
      <c r="I635" s="52"/>
      <c r="J635" s="53"/>
      <c r="K635" s="51" t="s">
        <v>26</v>
      </c>
      <c r="L635" s="53"/>
      <c r="M635" s="51" t="s">
        <v>27</v>
      </c>
      <c r="N635" s="53"/>
      <c r="O635" s="51" t="s">
        <v>28</v>
      </c>
      <c r="P635" s="53"/>
      <c r="Q635" s="51" t="s">
        <v>29</v>
      </c>
      <c r="R635" s="53"/>
      <c r="S635" s="51" t="s">
        <v>30</v>
      </c>
      <c r="T635" s="52"/>
      <c r="U635" s="52"/>
      <c r="V635" s="53"/>
      <c r="W635" s="51" t="s">
        <v>31</v>
      </c>
      <c r="X635" s="52"/>
      <c r="Y635" s="52"/>
      <c r="Z635" s="52"/>
      <c r="AA635" s="52"/>
      <c r="AB635" s="53"/>
      <c r="AC635" s="51" t="s">
        <v>32</v>
      </c>
      <c r="AD635" s="52"/>
      <c r="AE635" s="52"/>
      <c r="AF635" s="53"/>
      <c r="AG635" s="51" t="s">
        <v>33</v>
      </c>
      <c r="AH635" s="52"/>
      <c r="AI635" s="52"/>
      <c r="AJ635" s="53"/>
      <c r="AK635" s="51" t="s">
        <v>34</v>
      </c>
      <c r="AL635" s="52"/>
      <c r="AM635" s="52"/>
      <c r="AN635" s="52"/>
      <c r="AO635" s="53"/>
    </row>
    <row r="636" spans="1:41" ht="58.05" customHeight="1" x14ac:dyDescent="0.3">
      <c r="A636" s="3" t="s">
        <v>35</v>
      </c>
      <c r="B636" s="3" t="s">
        <v>0</v>
      </c>
      <c r="C636" s="3" t="s">
        <v>3</v>
      </c>
      <c r="D636" s="3" t="s">
        <v>4</v>
      </c>
      <c r="E636" s="3" t="s">
        <v>5</v>
      </c>
      <c r="F636" s="3" t="s">
        <v>6</v>
      </c>
      <c r="G636" s="3" t="s">
        <v>7</v>
      </c>
      <c r="H636" s="3" t="s">
        <v>8</v>
      </c>
      <c r="I636" s="3" t="s">
        <v>9</v>
      </c>
      <c r="J636" s="3" t="s">
        <v>10</v>
      </c>
      <c r="K636" s="3" t="s">
        <v>36</v>
      </c>
      <c r="L636" s="3" t="s">
        <v>37</v>
      </c>
      <c r="M636" s="3" t="s">
        <v>38</v>
      </c>
      <c r="N636" s="3" t="s">
        <v>39</v>
      </c>
      <c r="O636" s="3" t="s">
        <v>40</v>
      </c>
      <c r="P636" s="3" t="s">
        <v>41</v>
      </c>
      <c r="Q636" s="3" t="s">
        <v>42</v>
      </c>
      <c r="R636" s="3" t="s">
        <v>43</v>
      </c>
      <c r="S636" s="3" t="s">
        <v>44</v>
      </c>
      <c r="T636" s="3" t="s">
        <v>45</v>
      </c>
      <c r="U636" s="3" t="s">
        <v>46</v>
      </c>
      <c r="V636" s="3" t="s">
        <v>47</v>
      </c>
      <c r="W636" s="3" t="s">
        <v>48</v>
      </c>
      <c r="X636" s="3" t="s">
        <v>49</v>
      </c>
      <c r="Y636" s="3" t="s">
        <v>50</v>
      </c>
      <c r="Z636" s="3" t="s">
        <v>51</v>
      </c>
      <c r="AA636" s="3" t="s">
        <v>52</v>
      </c>
      <c r="AB636" s="3" t="s">
        <v>53</v>
      </c>
      <c r="AC636" s="3" t="s">
        <v>54</v>
      </c>
      <c r="AD636" s="3" t="s">
        <v>55</v>
      </c>
      <c r="AE636" s="3" t="s">
        <v>56</v>
      </c>
      <c r="AF636" s="3" t="s">
        <v>57</v>
      </c>
      <c r="AG636" s="3" t="s">
        <v>58</v>
      </c>
      <c r="AH636" s="3" t="s">
        <v>59</v>
      </c>
      <c r="AI636" s="3" t="s">
        <v>60</v>
      </c>
      <c r="AJ636" s="3" t="s">
        <v>61</v>
      </c>
      <c r="AK636" s="3" t="s">
        <v>62</v>
      </c>
      <c r="AL636" s="3" t="s">
        <v>63</v>
      </c>
      <c r="AM636" s="3" t="s">
        <v>64</v>
      </c>
      <c r="AN636" s="3" t="s">
        <v>65</v>
      </c>
      <c r="AO636" s="3" t="s">
        <v>47</v>
      </c>
    </row>
    <row r="637" spans="1:41" ht="19.95" customHeight="1" x14ac:dyDescent="0.3">
      <c r="A637" s="14" t="s">
        <v>11</v>
      </c>
      <c r="B637" s="22">
        <v>1273.1892472505569</v>
      </c>
      <c r="C637" s="23" t="s">
        <v>196</v>
      </c>
      <c r="D637" s="23" t="s">
        <v>196</v>
      </c>
      <c r="E637" s="23" t="s">
        <v>196</v>
      </c>
      <c r="F637" s="23" t="s">
        <v>196</v>
      </c>
      <c r="G637" s="23" t="s">
        <v>196</v>
      </c>
      <c r="H637" s="24">
        <v>324.82507395744318</v>
      </c>
      <c r="I637" s="24">
        <v>409.20301383733749</v>
      </c>
      <c r="J637" s="24">
        <v>539.16115945577621</v>
      </c>
      <c r="K637" s="25">
        <v>879.36333149671555</v>
      </c>
      <c r="L637" s="25">
        <v>390.64156150817871</v>
      </c>
      <c r="M637" s="24">
        <v>952.30007743835449</v>
      </c>
      <c r="N637" s="24">
        <v>320.88916981220251</v>
      </c>
      <c r="O637" s="25">
        <v>728.15105319023132</v>
      </c>
      <c r="P637" s="25">
        <v>522.36707824468613</v>
      </c>
      <c r="Q637" s="24">
        <v>705.62111341953278</v>
      </c>
      <c r="R637" s="24">
        <v>450.65541845560068</v>
      </c>
      <c r="S637" s="25">
        <v>426.85257858037949</v>
      </c>
      <c r="T637" s="25">
        <v>569.70414876937866</v>
      </c>
      <c r="U637" s="25">
        <v>150.11412614583969</v>
      </c>
      <c r="V637" s="25">
        <v>54.718145608901978</v>
      </c>
      <c r="W637" s="24">
        <v>129.82944804430011</v>
      </c>
      <c r="X637" s="24">
        <v>531.60044091939926</v>
      </c>
      <c r="Y637" s="24">
        <v>380.52686953544622</v>
      </c>
      <c r="Z637" s="24">
        <v>206.95975202322009</v>
      </c>
      <c r="AA637" s="24">
        <v>98.745973408222198</v>
      </c>
      <c r="AB637" s="24">
        <v>485.48699074983602</v>
      </c>
      <c r="AC637" s="25">
        <v>356.23625761270517</v>
      </c>
      <c r="AD637" s="25">
        <v>306.94997888803482</v>
      </c>
      <c r="AE637" s="25">
        <v>265.90273243188858</v>
      </c>
      <c r="AF637" s="25">
        <v>223.8214519023895</v>
      </c>
      <c r="AG637" s="24">
        <v>302.080735206604</v>
      </c>
      <c r="AH637" s="24">
        <v>389.73951476812363</v>
      </c>
      <c r="AI637" s="24">
        <v>388.53036117553711</v>
      </c>
      <c r="AJ637" s="24">
        <v>192.83863610029221</v>
      </c>
      <c r="AK637" s="25">
        <v>796.14545285701752</v>
      </c>
      <c r="AL637" s="25">
        <v>309.1242533326149</v>
      </c>
      <c r="AM637" s="25">
        <v>47.752918004989617</v>
      </c>
      <c r="AN637" s="25">
        <v>39.816687405109413</v>
      </c>
      <c r="AO637" s="25">
        <v>80.3499356508255</v>
      </c>
    </row>
    <row r="638" spans="1:41" ht="19.95" customHeight="1" x14ac:dyDescent="0.3">
      <c r="A638" s="15" t="s">
        <v>12</v>
      </c>
      <c r="B638" s="22">
        <v>1298</v>
      </c>
      <c r="C638" s="23" t="s">
        <v>196</v>
      </c>
      <c r="D638" s="23" t="s">
        <v>196</v>
      </c>
      <c r="E638" s="23" t="s">
        <v>196</v>
      </c>
      <c r="F638" s="23" t="s">
        <v>196</v>
      </c>
      <c r="G638" s="23" t="s">
        <v>196</v>
      </c>
      <c r="H638" s="24">
        <v>239</v>
      </c>
      <c r="I638" s="24">
        <v>449</v>
      </c>
      <c r="J638" s="24">
        <v>610</v>
      </c>
      <c r="K638" s="25">
        <v>905</v>
      </c>
      <c r="L638" s="25">
        <v>390</v>
      </c>
      <c r="M638" s="24">
        <v>954</v>
      </c>
      <c r="N638" s="24">
        <v>344</v>
      </c>
      <c r="O638" s="25">
        <v>740</v>
      </c>
      <c r="P638" s="25">
        <v>537</v>
      </c>
      <c r="Q638" s="24">
        <v>763</v>
      </c>
      <c r="R638" s="24">
        <v>432</v>
      </c>
      <c r="S638" s="25">
        <v>443</v>
      </c>
      <c r="T638" s="25">
        <v>575</v>
      </c>
      <c r="U638" s="25">
        <v>158</v>
      </c>
      <c r="V638" s="25">
        <v>57</v>
      </c>
      <c r="W638" s="24">
        <v>132</v>
      </c>
      <c r="X638" s="24">
        <v>558</v>
      </c>
      <c r="Y638" s="24">
        <v>394</v>
      </c>
      <c r="Z638" s="24">
        <v>198</v>
      </c>
      <c r="AA638" s="24">
        <v>101</v>
      </c>
      <c r="AB638" s="24">
        <v>492</v>
      </c>
      <c r="AC638" s="25">
        <v>343</v>
      </c>
      <c r="AD638" s="25">
        <v>319</v>
      </c>
      <c r="AE638" s="25">
        <v>280</v>
      </c>
      <c r="AF638" s="25">
        <v>234</v>
      </c>
      <c r="AG638" s="24">
        <v>186</v>
      </c>
      <c r="AH638" s="24">
        <v>460</v>
      </c>
      <c r="AI638" s="24">
        <v>448</v>
      </c>
      <c r="AJ638" s="24">
        <v>204</v>
      </c>
      <c r="AK638" s="25">
        <v>807</v>
      </c>
      <c r="AL638" s="25">
        <v>348</v>
      </c>
      <c r="AM638" s="25">
        <v>33</v>
      </c>
      <c r="AN638" s="25">
        <v>37</v>
      </c>
      <c r="AO638" s="25">
        <v>73</v>
      </c>
    </row>
    <row r="639" spans="1:41" ht="19.95" customHeight="1" x14ac:dyDescent="0.3">
      <c r="A639" s="14" t="s">
        <v>142</v>
      </c>
      <c r="B639" s="26">
        <v>0.15705769992896829</v>
      </c>
      <c r="C639" s="23" t="s">
        <v>196</v>
      </c>
      <c r="D639" s="23" t="s">
        <v>196</v>
      </c>
      <c r="E639" s="23" t="s">
        <v>196</v>
      </c>
      <c r="F639" s="23" t="s">
        <v>196</v>
      </c>
      <c r="G639" s="23" t="s">
        <v>196</v>
      </c>
      <c r="H639" s="27">
        <v>0.1204597311471239</v>
      </c>
      <c r="I639" s="27">
        <v>0.16467752057535109</v>
      </c>
      <c r="J639" s="27">
        <v>0.17332349391106319</v>
      </c>
      <c r="K639" s="28">
        <v>0.17932700439478991</v>
      </c>
      <c r="L639" s="29">
        <v>0.1082081040541138</v>
      </c>
      <c r="M639" s="27">
        <v>0.15147204793724531</v>
      </c>
      <c r="N639" s="27">
        <v>0.17363419214082629</v>
      </c>
      <c r="O639" s="26">
        <v>0.16764358520417011</v>
      </c>
      <c r="P639" s="26">
        <v>0.13594851276321579</v>
      </c>
      <c r="Q639" s="27">
        <v>0.17237333713121139</v>
      </c>
      <c r="R639" s="27">
        <v>0.14329080071133651</v>
      </c>
      <c r="S639" s="26">
        <v>0.17435656648572451</v>
      </c>
      <c r="T639" s="29">
        <v>0.13252711455913399</v>
      </c>
      <c r="U639" s="26">
        <v>0.2017610229396494</v>
      </c>
      <c r="V639" s="28">
        <v>0.25727805655536989</v>
      </c>
      <c r="W639" s="27">
        <v>0.1722423535270102</v>
      </c>
      <c r="X639" s="27">
        <v>0.1515297633254466</v>
      </c>
      <c r="Y639" s="27">
        <v>0.17091778354589141</v>
      </c>
      <c r="Z639" s="30">
        <v>0.27845757168756718</v>
      </c>
      <c r="AA639" s="27">
        <v>0.1713064469005611</v>
      </c>
      <c r="AB639" s="27">
        <v>0.14703868070363399</v>
      </c>
      <c r="AC639" s="26">
        <v>0.15220444865067409</v>
      </c>
      <c r="AD639" s="29">
        <v>0.1161015035902901</v>
      </c>
      <c r="AE639" s="26">
        <v>0.17838266400541461</v>
      </c>
      <c r="AF639" s="26">
        <v>0.2062009610839628</v>
      </c>
      <c r="AG639" s="27">
        <v>0.14804176022265869</v>
      </c>
      <c r="AH639" s="30">
        <v>0.20513249031954039</v>
      </c>
      <c r="AI639" s="27">
        <v>0.1378261083630255</v>
      </c>
      <c r="AJ639" s="31">
        <v>0.1127665415803782</v>
      </c>
      <c r="AK639" s="26">
        <v>0.16296981340543151</v>
      </c>
      <c r="AL639" s="26">
        <v>0.1474419286084358</v>
      </c>
      <c r="AM639" s="26">
        <v>9.4578248452477129E-2</v>
      </c>
      <c r="AN639" s="26">
        <v>0.19759035287874899</v>
      </c>
      <c r="AO639" s="26">
        <v>0.15251838104492271</v>
      </c>
    </row>
    <row r="640" spans="1:41" ht="19.95" customHeight="1" x14ac:dyDescent="0.3">
      <c r="A640" s="15" t="s">
        <v>143</v>
      </c>
      <c r="B640" s="26">
        <v>0.22247365170038119</v>
      </c>
      <c r="C640" s="23" t="s">
        <v>196</v>
      </c>
      <c r="D640" s="23" t="s">
        <v>196</v>
      </c>
      <c r="E640" s="23" t="s">
        <v>196</v>
      </c>
      <c r="F640" s="23" t="s">
        <v>196</v>
      </c>
      <c r="G640" s="23" t="s">
        <v>196</v>
      </c>
      <c r="H640" s="27">
        <v>0.20184342539002689</v>
      </c>
      <c r="I640" s="27">
        <v>0.21177924792736039</v>
      </c>
      <c r="J640" s="27">
        <v>0.24301926565616869</v>
      </c>
      <c r="K640" s="26">
        <v>0.22050724467409391</v>
      </c>
      <c r="L640" s="26">
        <v>0.2227635792240801</v>
      </c>
      <c r="M640" s="27">
        <v>0.2331353379982434</v>
      </c>
      <c r="N640" s="27">
        <v>0.1908330553754268</v>
      </c>
      <c r="O640" s="26">
        <v>0.22920440614512641</v>
      </c>
      <c r="P640" s="26">
        <v>0.21101023053914</v>
      </c>
      <c r="Q640" s="27">
        <v>0.2311804537737375</v>
      </c>
      <c r="R640" s="27">
        <v>0.23036646035729039</v>
      </c>
      <c r="S640" s="26">
        <v>0.22656507349044019</v>
      </c>
      <c r="T640" s="26">
        <v>0.2410176623942929</v>
      </c>
      <c r="U640" s="26">
        <v>0.17685780604619389</v>
      </c>
      <c r="V640" s="29">
        <v>0.1319608890781972</v>
      </c>
      <c r="W640" s="27">
        <v>0.1649271356885279</v>
      </c>
      <c r="X640" s="27">
        <v>0.19681866441811849</v>
      </c>
      <c r="Y640" s="27">
        <v>0.19653721031342791</v>
      </c>
      <c r="Z640" s="27">
        <v>0.21934973983156261</v>
      </c>
      <c r="AA640" s="27">
        <v>0.26889596122226261</v>
      </c>
      <c r="AB640" s="27">
        <v>0.2546507251265876</v>
      </c>
      <c r="AC640" s="26">
        <v>0.23768569320138941</v>
      </c>
      <c r="AD640" s="26">
        <v>0.23991873237111799</v>
      </c>
      <c r="AE640" s="26">
        <v>0.19689680462507261</v>
      </c>
      <c r="AF640" s="26">
        <v>0.20823351102525009</v>
      </c>
      <c r="AG640" s="30">
        <v>0.2868108049376481</v>
      </c>
      <c r="AH640" s="27">
        <v>0.20796131997473671</v>
      </c>
      <c r="AI640" s="31">
        <v>0.17969895723457649</v>
      </c>
      <c r="AJ640" s="27">
        <v>0.23720245356967251</v>
      </c>
      <c r="AK640" s="26">
        <v>0.22727078090637909</v>
      </c>
      <c r="AL640" s="26">
        <v>0.23721761036825531</v>
      </c>
      <c r="AM640" s="26">
        <v>9.7786225295883711E-2</v>
      </c>
      <c r="AN640" s="26">
        <v>0.15062949844708531</v>
      </c>
      <c r="AO640" s="26">
        <v>0.2279230253591833</v>
      </c>
    </row>
    <row r="641" spans="1:41" ht="19.95" customHeight="1" x14ac:dyDescent="0.3">
      <c r="A641" s="14" t="s">
        <v>210</v>
      </c>
      <c r="B641" s="26">
        <v>0.29202419294314552</v>
      </c>
      <c r="C641" s="23" t="s">
        <v>196</v>
      </c>
      <c r="D641" s="23" t="s">
        <v>196</v>
      </c>
      <c r="E641" s="23" t="s">
        <v>196</v>
      </c>
      <c r="F641" s="23" t="s">
        <v>196</v>
      </c>
      <c r="G641" s="23" t="s">
        <v>196</v>
      </c>
      <c r="H641" s="27">
        <v>0.33745867954472109</v>
      </c>
      <c r="I641" s="27">
        <v>0.29728112614291652</v>
      </c>
      <c r="J641" s="31">
        <v>0.26066174577330242</v>
      </c>
      <c r="K641" s="29">
        <v>0.272647519429636</v>
      </c>
      <c r="L641" s="28">
        <v>0.33582151382102288</v>
      </c>
      <c r="M641" s="27">
        <v>0.30565424512079359</v>
      </c>
      <c r="N641" s="27">
        <v>0.25157440228221578</v>
      </c>
      <c r="O641" s="26">
        <v>0.29976488840056331</v>
      </c>
      <c r="P641" s="26">
        <v>0.28135019352202378</v>
      </c>
      <c r="Q641" s="27">
        <v>0.29246658384122642</v>
      </c>
      <c r="R641" s="27">
        <v>0.29375708878798612</v>
      </c>
      <c r="S641" s="26">
        <v>0.31013478061155042</v>
      </c>
      <c r="T641" s="26">
        <v>0.28809532810164667</v>
      </c>
      <c r="U641" s="26">
        <v>0.25755425174262431</v>
      </c>
      <c r="V641" s="26">
        <v>0.30138754402924939</v>
      </c>
      <c r="W641" s="27">
        <v>0.30527028644503079</v>
      </c>
      <c r="X641" s="27">
        <v>0.28753095143384688</v>
      </c>
      <c r="Y641" s="27">
        <v>0.26067987371143481</v>
      </c>
      <c r="Z641" s="31">
        <v>0.24097253085924519</v>
      </c>
      <c r="AA641" s="27">
        <v>0.26574600344746202</v>
      </c>
      <c r="AB641" s="27">
        <v>0.28862329659232278</v>
      </c>
      <c r="AC641" s="26">
        <v>0.29605994580671158</v>
      </c>
      <c r="AD641" s="26">
        <v>0.30556184346249932</v>
      </c>
      <c r="AE641" s="26">
        <v>0.28065224686689949</v>
      </c>
      <c r="AF641" s="26">
        <v>0.25432227619823677</v>
      </c>
      <c r="AG641" s="27">
        <v>0.34398820933967839</v>
      </c>
      <c r="AH641" s="27">
        <v>0.26092740792400948</v>
      </c>
      <c r="AI641" s="27">
        <v>0.31697570160472699</v>
      </c>
      <c r="AJ641" s="31">
        <v>0.22319928672257761</v>
      </c>
      <c r="AK641" s="26">
        <v>0.28661234935949892</v>
      </c>
      <c r="AL641" s="26">
        <v>0.29929244508378078</v>
      </c>
      <c r="AM641" s="26">
        <v>0.34329509940461161</v>
      </c>
      <c r="AN641" s="26">
        <v>0.28225172328751941</v>
      </c>
      <c r="AO641" s="26">
        <v>0.292056472021202</v>
      </c>
    </row>
    <row r="642" spans="1:41" ht="19.95" customHeight="1" x14ac:dyDescent="0.3">
      <c r="A642" s="15" t="s">
        <v>145</v>
      </c>
      <c r="B642" s="26">
        <v>0.19790745462848</v>
      </c>
      <c r="C642" s="23" t="s">
        <v>196</v>
      </c>
      <c r="D642" s="23" t="s">
        <v>196</v>
      </c>
      <c r="E642" s="23" t="s">
        <v>196</v>
      </c>
      <c r="F642" s="23" t="s">
        <v>196</v>
      </c>
      <c r="G642" s="23" t="s">
        <v>196</v>
      </c>
      <c r="H642" s="27">
        <v>0.190251812144652</v>
      </c>
      <c r="I642" s="27">
        <v>0.2099347101312613</v>
      </c>
      <c r="J642" s="27">
        <v>0.19339146804223109</v>
      </c>
      <c r="K642" s="26">
        <v>0.19348509195493321</v>
      </c>
      <c r="L642" s="26">
        <v>0.20947578596435781</v>
      </c>
      <c r="M642" s="27">
        <v>0.18549233459119191</v>
      </c>
      <c r="N642" s="27">
        <v>0.23475170144377511</v>
      </c>
      <c r="O642" s="29">
        <v>0.18531407550415541</v>
      </c>
      <c r="P642" s="28">
        <v>0.21811458938622169</v>
      </c>
      <c r="Q642" s="27">
        <v>0.1947325810155098</v>
      </c>
      <c r="R642" s="27">
        <v>0.1974067430106006</v>
      </c>
      <c r="S642" s="26">
        <v>0.19802939406867431</v>
      </c>
      <c r="T642" s="26">
        <v>0.20373665388276141</v>
      </c>
      <c r="U642" s="26">
        <v>0.2055120186937168</v>
      </c>
      <c r="V642" s="26">
        <v>0.142857087613915</v>
      </c>
      <c r="W642" s="27">
        <v>0.22672375367299921</v>
      </c>
      <c r="X642" s="30">
        <v>0.2340834310746385</v>
      </c>
      <c r="Y642" s="27">
        <v>0.22410979411938031</v>
      </c>
      <c r="Z642" s="27">
        <v>0.14275428312611649</v>
      </c>
      <c r="AA642" s="27">
        <v>0.20914737662244609</v>
      </c>
      <c r="AB642" s="27">
        <v>0.1813952166730412</v>
      </c>
      <c r="AC642" s="26">
        <v>0.2005095793553581</v>
      </c>
      <c r="AD642" s="26">
        <v>0.1859035950307939</v>
      </c>
      <c r="AE642" s="26">
        <v>0.206867418252353</v>
      </c>
      <c r="AF642" s="26">
        <v>0.2467185986443777</v>
      </c>
      <c r="AG642" s="31">
        <v>0.12683839392846849</v>
      </c>
      <c r="AH642" s="27">
        <v>0.20350654641309551</v>
      </c>
      <c r="AI642" s="27">
        <v>0.21165624876688621</v>
      </c>
      <c r="AJ642" s="30">
        <v>0.27021963812602662</v>
      </c>
      <c r="AK642" s="26">
        <v>0.2055338013185512</v>
      </c>
      <c r="AL642" s="26">
        <v>0.18722879407767451</v>
      </c>
      <c r="AM642" s="26">
        <v>0.2136498228533385</v>
      </c>
      <c r="AN642" s="29">
        <v>3.7101003840246172E-2</v>
      </c>
      <c r="AO642" s="26">
        <v>0.23375549696394909</v>
      </c>
    </row>
    <row r="643" spans="1:41" ht="19.95" customHeight="1" x14ac:dyDescent="0.3">
      <c r="A643" s="14" t="s">
        <v>146</v>
      </c>
      <c r="B643" s="26">
        <v>9.8652085471567175E-2</v>
      </c>
      <c r="C643" s="23" t="s">
        <v>196</v>
      </c>
      <c r="D643" s="23" t="s">
        <v>196</v>
      </c>
      <c r="E643" s="23" t="s">
        <v>196</v>
      </c>
      <c r="F643" s="23" t="s">
        <v>196</v>
      </c>
      <c r="G643" s="23" t="s">
        <v>196</v>
      </c>
      <c r="H643" s="27">
        <v>8.8773616336595709E-2</v>
      </c>
      <c r="I643" s="27">
        <v>8.4270799373857119E-2</v>
      </c>
      <c r="J643" s="27">
        <v>0.11551835990901441</v>
      </c>
      <c r="K643" s="26">
        <v>0.1083064083760929</v>
      </c>
      <c r="L643" s="26">
        <v>7.7723656008275785E-2</v>
      </c>
      <c r="M643" s="31">
        <v>8.5846198982656816E-2</v>
      </c>
      <c r="N643" s="30">
        <v>0.13665600658300001</v>
      </c>
      <c r="O643" s="29">
        <v>8.2354175583168376E-2</v>
      </c>
      <c r="P643" s="28">
        <v>0.1256520509988947</v>
      </c>
      <c r="Q643" s="27">
        <v>9.0966520027561448E-2</v>
      </c>
      <c r="R643" s="27">
        <v>0.1033804654246285</v>
      </c>
      <c r="S643" s="29">
        <v>7.4190768423006009E-2</v>
      </c>
      <c r="T643" s="26">
        <v>0.1041104010555057</v>
      </c>
      <c r="U643" s="26">
        <v>0.12602515627495539</v>
      </c>
      <c r="V643" s="26">
        <v>0.14414945531120371</v>
      </c>
      <c r="W643" s="27">
        <v>0.1026663657354633</v>
      </c>
      <c r="X643" s="27">
        <v>9.9851899813892198E-2</v>
      </c>
      <c r="Y643" s="27">
        <v>0.12093413602588619</v>
      </c>
      <c r="Z643" s="27">
        <v>7.8065089953097092E-2</v>
      </c>
      <c r="AA643" s="27">
        <v>6.6313014921190169E-2</v>
      </c>
      <c r="AB643" s="27">
        <v>8.8250179909041285E-2</v>
      </c>
      <c r="AC643" s="26">
        <v>8.5629306861368923E-2</v>
      </c>
      <c r="AD643" s="26">
        <v>0.12516289086906079</v>
      </c>
      <c r="AE643" s="26">
        <v>0.1201900283159211</v>
      </c>
      <c r="AF643" s="26">
        <v>7.1555217599370544E-2</v>
      </c>
      <c r="AG643" s="27">
        <v>6.2131836651507101E-2</v>
      </c>
      <c r="AH643" s="27">
        <v>9.7242048130869313E-2</v>
      </c>
      <c r="AI643" s="27">
        <v>0.1096300199837207</v>
      </c>
      <c r="AJ643" s="27">
        <v>0.13659235599747391</v>
      </c>
      <c r="AK643" s="26">
        <v>8.5243574085668419E-2</v>
      </c>
      <c r="AL643" s="28">
        <v>0.1288192218618536</v>
      </c>
      <c r="AM643" s="26">
        <v>0.17757011193580041</v>
      </c>
      <c r="AN643" s="26">
        <v>7.5921354034991215E-2</v>
      </c>
      <c r="AO643" s="26">
        <v>7.9812347158565236E-2</v>
      </c>
    </row>
    <row r="644" spans="1:41" ht="19.95" customHeight="1" x14ac:dyDescent="0.3">
      <c r="A644" s="15" t="s">
        <v>20</v>
      </c>
      <c r="B644" s="26">
        <v>3.1884915327457811E-2</v>
      </c>
      <c r="C644" s="23" t="s">
        <v>196</v>
      </c>
      <c r="D644" s="23" t="s">
        <v>196</v>
      </c>
      <c r="E644" s="23" t="s">
        <v>196</v>
      </c>
      <c r="F644" s="23" t="s">
        <v>196</v>
      </c>
      <c r="G644" s="23" t="s">
        <v>196</v>
      </c>
      <c r="H644" s="30">
        <v>6.1212735436880328E-2</v>
      </c>
      <c r="I644" s="27">
        <v>3.2056595849253633E-2</v>
      </c>
      <c r="J644" s="31">
        <v>1.408566670822021E-2</v>
      </c>
      <c r="K644" s="26">
        <v>2.5726731170454181E-2</v>
      </c>
      <c r="L644" s="26">
        <v>4.6007360928149707E-2</v>
      </c>
      <c r="M644" s="27">
        <v>3.8399835369868969E-2</v>
      </c>
      <c r="N644" s="27">
        <v>1.2550642174756019E-2</v>
      </c>
      <c r="O644" s="26">
        <v>3.5718869162816462E-2</v>
      </c>
      <c r="P644" s="26">
        <v>2.7924422790503951E-2</v>
      </c>
      <c r="Q644" s="27">
        <v>1.828052421075347E-2</v>
      </c>
      <c r="R644" s="27">
        <v>3.179844170815789E-2</v>
      </c>
      <c r="S644" s="26">
        <v>1.6723416920604622E-2</v>
      </c>
      <c r="T644" s="26">
        <v>3.051284000665927E-2</v>
      </c>
      <c r="U644" s="26">
        <v>3.228974430286017E-2</v>
      </c>
      <c r="V644" s="26">
        <v>2.236696741206471E-2</v>
      </c>
      <c r="W644" s="27">
        <v>2.8170104930968519E-2</v>
      </c>
      <c r="X644" s="27">
        <v>3.0185289934057349E-2</v>
      </c>
      <c r="Y644" s="27">
        <v>2.6821202283979429E-2</v>
      </c>
      <c r="Z644" s="27">
        <v>4.0400784542411271E-2</v>
      </c>
      <c r="AA644" s="27">
        <v>1.8591196886078101E-2</v>
      </c>
      <c r="AB644" s="27">
        <v>4.0041900995373032E-2</v>
      </c>
      <c r="AC644" s="26">
        <v>2.7911026124497841E-2</v>
      </c>
      <c r="AD644" s="26">
        <v>2.7351434676237879E-2</v>
      </c>
      <c r="AE644" s="26">
        <v>1.701083793433928E-2</v>
      </c>
      <c r="AF644" s="26">
        <v>1.2969435448802019E-2</v>
      </c>
      <c r="AG644" s="27">
        <v>3.2188994920039189E-2</v>
      </c>
      <c r="AH644" s="27">
        <v>2.5230187237748669E-2</v>
      </c>
      <c r="AI644" s="27">
        <v>4.4212964047063971E-2</v>
      </c>
      <c r="AJ644" s="27">
        <v>2.0019724003871201E-2</v>
      </c>
      <c r="AK644" s="26">
        <v>3.2369680924470859E-2</v>
      </c>
      <c r="AL644" s="29">
        <v>0</v>
      </c>
      <c r="AM644" s="28">
        <v>7.3120492057888689E-2</v>
      </c>
      <c r="AN644" s="28">
        <v>0.25650606751140897</v>
      </c>
      <c r="AO644" s="26">
        <v>1.393427745217774E-2</v>
      </c>
    </row>
    <row r="645" spans="1:41" ht="90.6" customHeight="1" x14ac:dyDescent="0.3">
      <c r="A645" s="32" t="s">
        <v>201</v>
      </c>
      <c r="B645" s="18"/>
      <c r="C645" s="54"/>
      <c r="D645" s="52"/>
      <c r="E645" s="52"/>
      <c r="F645" s="52"/>
      <c r="G645" s="53"/>
      <c r="H645" s="54"/>
      <c r="I645" s="52"/>
      <c r="J645" s="53"/>
      <c r="K645" s="54"/>
      <c r="L645" s="53"/>
      <c r="M645" s="54"/>
      <c r="N645" s="53"/>
      <c r="O645" s="54"/>
      <c r="P645" s="53"/>
      <c r="Q645" s="54"/>
      <c r="R645" s="53"/>
      <c r="S645" s="54"/>
      <c r="T645" s="52"/>
      <c r="U645" s="52"/>
      <c r="V645" s="53"/>
      <c r="W645" s="54"/>
      <c r="X645" s="52"/>
      <c r="Y645" s="52"/>
      <c r="Z645" s="52"/>
      <c r="AA645" s="52"/>
      <c r="AB645" s="53"/>
      <c r="AC645" s="54"/>
      <c r="AD645" s="52"/>
      <c r="AE645" s="52"/>
      <c r="AF645" s="53"/>
      <c r="AG645" s="54"/>
      <c r="AH645" s="52"/>
      <c r="AI645" s="52"/>
      <c r="AJ645" s="53"/>
      <c r="AK645" s="54"/>
      <c r="AL645" s="52"/>
      <c r="AM645" s="52"/>
      <c r="AN645" s="52"/>
      <c r="AO645" s="53"/>
    </row>
    <row r="646" spans="1:41" ht="58.05" customHeight="1" x14ac:dyDescent="0.3"/>
    <row r="647" spans="1:41" ht="19.95" customHeight="1" x14ac:dyDescent="0.3">
      <c r="A647" s="1" t="s">
        <v>24</v>
      </c>
    </row>
    <row r="648" spans="1:41" ht="45" customHeight="1" x14ac:dyDescent="0.3">
      <c r="A648" s="19" t="s">
        <v>257</v>
      </c>
      <c r="B648" s="33"/>
      <c r="C648" s="33" t="s">
        <v>216</v>
      </c>
      <c r="D648" s="18"/>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c r="AH648" s="18"/>
      <c r="AI648" s="18"/>
      <c r="AJ648" s="18"/>
      <c r="AK648" s="18"/>
      <c r="AL648" s="18"/>
      <c r="AM648" s="18"/>
      <c r="AN648" s="18"/>
      <c r="AO648" s="18"/>
    </row>
    <row r="649" spans="1:41" ht="22.05" customHeight="1" x14ac:dyDescent="0.3">
      <c r="A649" s="2"/>
      <c r="B649" s="2"/>
      <c r="C649" s="51" t="s">
        <v>1</v>
      </c>
      <c r="D649" s="52"/>
      <c r="E649" s="52"/>
      <c r="F649" s="52"/>
      <c r="G649" s="53"/>
      <c r="H649" s="51" t="s">
        <v>2</v>
      </c>
      <c r="I649" s="52"/>
      <c r="J649" s="53"/>
      <c r="K649" s="51" t="s">
        <v>26</v>
      </c>
      <c r="L649" s="53"/>
      <c r="M649" s="51" t="s">
        <v>27</v>
      </c>
      <c r="N649" s="53"/>
      <c r="O649" s="51" t="s">
        <v>28</v>
      </c>
      <c r="P649" s="53"/>
      <c r="Q649" s="51" t="s">
        <v>29</v>
      </c>
      <c r="R649" s="53"/>
      <c r="S649" s="51" t="s">
        <v>30</v>
      </c>
      <c r="T649" s="52"/>
      <c r="U649" s="52"/>
      <c r="V649" s="53"/>
      <c r="W649" s="51" t="s">
        <v>31</v>
      </c>
      <c r="X649" s="52"/>
      <c r="Y649" s="52"/>
      <c r="Z649" s="52"/>
      <c r="AA649" s="52"/>
      <c r="AB649" s="53"/>
      <c r="AC649" s="51" t="s">
        <v>32</v>
      </c>
      <c r="AD649" s="52"/>
      <c r="AE649" s="52"/>
      <c r="AF649" s="53"/>
      <c r="AG649" s="51" t="s">
        <v>33</v>
      </c>
      <c r="AH649" s="52"/>
      <c r="AI649" s="52"/>
      <c r="AJ649" s="53"/>
      <c r="AK649" s="51" t="s">
        <v>34</v>
      </c>
      <c r="AL649" s="52"/>
      <c r="AM649" s="52"/>
      <c r="AN649" s="52"/>
      <c r="AO649" s="53"/>
    </row>
    <row r="650" spans="1:41" ht="58.05" customHeight="1" x14ac:dyDescent="0.3">
      <c r="A650" s="3" t="s">
        <v>35</v>
      </c>
      <c r="B650" s="3" t="s">
        <v>0</v>
      </c>
      <c r="C650" s="3" t="s">
        <v>3</v>
      </c>
      <c r="D650" s="3" t="s">
        <v>4</v>
      </c>
      <c r="E650" s="3" t="s">
        <v>5</v>
      </c>
      <c r="F650" s="3" t="s">
        <v>6</v>
      </c>
      <c r="G650" s="3" t="s">
        <v>7</v>
      </c>
      <c r="H650" s="3" t="s">
        <v>8</v>
      </c>
      <c r="I650" s="3" t="s">
        <v>9</v>
      </c>
      <c r="J650" s="3" t="s">
        <v>10</v>
      </c>
      <c r="K650" s="3" t="s">
        <v>36</v>
      </c>
      <c r="L650" s="3" t="s">
        <v>37</v>
      </c>
      <c r="M650" s="3" t="s">
        <v>38</v>
      </c>
      <c r="N650" s="3" t="s">
        <v>39</v>
      </c>
      <c r="O650" s="3" t="s">
        <v>40</v>
      </c>
      <c r="P650" s="3" t="s">
        <v>41</v>
      </c>
      <c r="Q650" s="3" t="s">
        <v>42</v>
      </c>
      <c r="R650" s="3" t="s">
        <v>43</v>
      </c>
      <c r="S650" s="3" t="s">
        <v>44</v>
      </c>
      <c r="T650" s="3" t="s">
        <v>45</v>
      </c>
      <c r="U650" s="3" t="s">
        <v>46</v>
      </c>
      <c r="V650" s="3" t="s">
        <v>47</v>
      </c>
      <c r="W650" s="3" t="s">
        <v>48</v>
      </c>
      <c r="X650" s="3" t="s">
        <v>49</v>
      </c>
      <c r="Y650" s="3" t="s">
        <v>50</v>
      </c>
      <c r="Z650" s="3" t="s">
        <v>51</v>
      </c>
      <c r="AA650" s="3" t="s">
        <v>52</v>
      </c>
      <c r="AB650" s="3" t="s">
        <v>53</v>
      </c>
      <c r="AC650" s="3" t="s">
        <v>54</v>
      </c>
      <c r="AD650" s="3" t="s">
        <v>55</v>
      </c>
      <c r="AE650" s="3" t="s">
        <v>56</v>
      </c>
      <c r="AF650" s="3" t="s">
        <v>57</v>
      </c>
      <c r="AG650" s="3" t="s">
        <v>58</v>
      </c>
      <c r="AH650" s="3" t="s">
        <v>59</v>
      </c>
      <c r="AI650" s="3" t="s">
        <v>60</v>
      </c>
      <c r="AJ650" s="3" t="s">
        <v>61</v>
      </c>
      <c r="AK650" s="3" t="s">
        <v>62</v>
      </c>
      <c r="AL650" s="3" t="s">
        <v>63</v>
      </c>
      <c r="AM650" s="3" t="s">
        <v>64</v>
      </c>
      <c r="AN650" s="3" t="s">
        <v>65</v>
      </c>
      <c r="AO650" s="3" t="s">
        <v>47</v>
      </c>
    </row>
    <row r="651" spans="1:41" ht="19.95" customHeight="1" x14ac:dyDescent="0.3">
      <c r="A651" s="14" t="s">
        <v>11</v>
      </c>
      <c r="B651" s="22">
        <v>1273.1892472505569</v>
      </c>
      <c r="C651" s="23" t="s">
        <v>196</v>
      </c>
      <c r="D651" s="23" t="s">
        <v>196</v>
      </c>
      <c r="E651" s="23" t="s">
        <v>196</v>
      </c>
      <c r="F651" s="23" t="s">
        <v>196</v>
      </c>
      <c r="G651" s="23" t="s">
        <v>196</v>
      </c>
      <c r="H651" s="24">
        <v>324.82507395744318</v>
      </c>
      <c r="I651" s="24">
        <v>409.20301383733749</v>
      </c>
      <c r="J651" s="24">
        <v>539.16115945577621</v>
      </c>
      <c r="K651" s="25">
        <v>879.36333149671555</v>
      </c>
      <c r="L651" s="25">
        <v>390.64156150817871</v>
      </c>
      <c r="M651" s="24">
        <v>952.30007743835449</v>
      </c>
      <c r="N651" s="24">
        <v>320.88916981220251</v>
      </c>
      <c r="O651" s="25">
        <v>728.15105319023132</v>
      </c>
      <c r="P651" s="25">
        <v>522.36707824468613</v>
      </c>
      <c r="Q651" s="24">
        <v>705.62111341953278</v>
      </c>
      <c r="R651" s="24">
        <v>450.65541845560068</v>
      </c>
      <c r="S651" s="25">
        <v>426.85257858037949</v>
      </c>
      <c r="T651" s="25">
        <v>569.70414876937866</v>
      </c>
      <c r="U651" s="25">
        <v>150.11412614583969</v>
      </c>
      <c r="V651" s="25">
        <v>54.718145608901978</v>
      </c>
      <c r="W651" s="24">
        <v>129.82944804430011</v>
      </c>
      <c r="X651" s="24">
        <v>531.60044091939926</v>
      </c>
      <c r="Y651" s="24">
        <v>380.52686953544622</v>
      </c>
      <c r="Z651" s="24">
        <v>206.95975202322009</v>
      </c>
      <c r="AA651" s="24">
        <v>98.745973408222198</v>
      </c>
      <c r="AB651" s="24">
        <v>485.48699074983602</v>
      </c>
      <c r="AC651" s="25">
        <v>356.23625761270517</v>
      </c>
      <c r="AD651" s="25">
        <v>306.94997888803482</v>
      </c>
      <c r="AE651" s="25">
        <v>265.90273243188858</v>
      </c>
      <c r="AF651" s="25">
        <v>223.8214519023895</v>
      </c>
      <c r="AG651" s="24">
        <v>302.080735206604</v>
      </c>
      <c r="AH651" s="24">
        <v>389.73951476812363</v>
      </c>
      <c r="AI651" s="24">
        <v>388.53036117553711</v>
      </c>
      <c r="AJ651" s="24">
        <v>192.83863610029221</v>
      </c>
      <c r="AK651" s="25">
        <v>796.14545285701752</v>
      </c>
      <c r="AL651" s="25">
        <v>309.1242533326149</v>
      </c>
      <c r="AM651" s="25">
        <v>47.752918004989617</v>
      </c>
      <c r="AN651" s="25">
        <v>39.816687405109413</v>
      </c>
      <c r="AO651" s="25">
        <v>80.3499356508255</v>
      </c>
    </row>
    <row r="652" spans="1:41" ht="19.95" customHeight="1" x14ac:dyDescent="0.3">
      <c r="A652" s="15" t="s">
        <v>12</v>
      </c>
      <c r="B652" s="22">
        <v>1298</v>
      </c>
      <c r="C652" s="23" t="s">
        <v>196</v>
      </c>
      <c r="D652" s="23" t="s">
        <v>196</v>
      </c>
      <c r="E652" s="23" t="s">
        <v>196</v>
      </c>
      <c r="F652" s="23" t="s">
        <v>196</v>
      </c>
      <c r="G652" s="23" t="s">
        <v>196</v>
      </c>
      <c r="H652" s="24">
        <v>239</v>
      </c>
      <c r="I652" s="24">
        <v>449</v>
      </c>
      <c r="J652" s="24">
        <v>610</v>
      </c>
      <c r="K652" s="25">
        <v>905</v>
      </c>
      <c r="L652" s="25">
        <v>390</v>
      </c>
      <c r="M652" s="24">
        <v>954</v>
      </c>
      <c r="N652" s="24">
        <v>344</v>
      </c>
      <c r="O652" s="25">
        <v>740</v>
      </c>
      <c r="P652" s="25">
        <v>537</v>
      </c>
      <c r="Q652" s="24">
        <v>763</v>
      </c>
      <c r="R652" s="24">
        <v>432</v>
      </c>
      <c r="S652" s="25">
        <v>443</v>
      </c>
      <c r="T652" s="25">
        <v>575</v>
      </c>
      <c r="U652" s="25">
        <v>158</v>
      </c>
      <c r="V652" s="25">
        <v>57</v>
      </c>
      <c r="W652" s="24">
        <v>132</v>
      </c>
      <c r="X652" s="24">
        <v>558</v>
      </c>
      <c r="Y652" s="24">
        <v>394</v>
      </c>
      <c r="Z652" s="24">
        <v>198</v>
      </c>
      <c r="AA652" s="24">
        <v>101</v>
      </c>
      <c r="AB652" s="24">
        <v>492</v>
      </c>
      <c r="AC652" s="25">
        <v>343</v>
      </c>
      <c r="AD652" s="25">
        <v>319</v>
      </c>
      <c r="AE652" s="25">
        <v>280</v>
      </c>
      <c r="AF652" s="25">
        <v>234</v>
      </c>
      <c r="AG652" s="24">
        <v>186</v>
      </c>
      <c r="AH652" s="24">
        <v>460</v>
      </c>
      <c r="AI652" s="24">
        <v>448</v>
      </c>
      <c r="AJ652" s="24">
        <v>204</v>
      </c>
      <c r="AK652" s="25">
        <v>807</v>
      </c>
      <c r="AL652" s="25">
        <v>348</v>
      </c>
      <c r="AM652" s="25">
        <v>33</v>
      </c>
      <c r="AN652" s="25">
        <v>37</v>
      </c>
      <c r="AO652" s="25">
        <v>73</v>
      </c>
    </row>
    <row r="653" spans="1:41" ht="19.95" customHeight="1" x14ac:dyDescent="0.3">
      <c r="A653" s="14" t="s">
        <v>142</v>
      </c>
      <c r="B653" s="26">
        <v>0.17366025989021541</v>
      </c>
      <c r="C653" s="23" t="s">
        <v>196</v>
      </c>
      <c r="D653" s="23" t="s">
        <v>196</v>
      </c>
      <c r="E653" s="23" t="s">
        <v>196</v>
      </c>
      <c r="F653" s="23" t="s">
        <v>196</v>
      </c>
      <c r="G653" s="23" t="s">
        <v>196</v>
      </c>
      <c r="H653" s="27">
        <v>0.1648650828561313</v>
      </c>
      <c r="I653" s="27">
        <v>0.18321601510485699</v>
      </c>
      <c r="J653" s="27">
        <v>0.17170657724026089</v>
      </c>
      <c r="K653" s="28">
        <v>0.20604783392014919</v>
      </c>
      <c r="L653" s="29">
        <v>0.1021690209540579</v>
      </c>
      <c r="M653" s="30">
        <v>0.186544938073995</v>
      </c>
      <c r="N653" s="31">
        <v>0.1354225093317824</v>
      </c>
      <c r="O653" s="28">
        <v>0.20380152897582521</v>
      </c>
      <c r="P653" s="29">
        <v>0.13080502967196281</v>
      </c>
      <c r="Q653" s="27">
        <v>0.17880834307276269</v>
      </c>
      <c r="R653" s="27">
        <v>0.15784067533062809</v>
      </c>
      <c r="S653" s="26">
        <v>0.20348470984438219</v>
      </c>
      <c r="T653" s="29">
        <v>0.14865537817947869</v>
      </c>
      <c r="U653" s="26">
        <v>0.19905829918084569</v>
      </c>
      <c r="V653" s="26">
        <v>0.19929081510924551</v>
      </c>
      <c r="W653" s="27">
        <v>0.1421002598157908</v>
      </c>
      <c r="X653" s="27">
        <v>0.1591123353482381</v>
      </c>
      <c r="Y653" s="27">
        <v>0.18981999118244361</v>
      </c>
      <c r="Z653" s="30">
        <v>0.25862520858673449</v>
      </c>
      <c r="AA653" s="27">
        <v>0.19108561008090549</v>
      </c>
      <c r="AB653" s="27">
        <v>0.18689397340107411</v>
      </c>
      <c r="AC653" s="26">
        <v>0.1602134762578048</v>
      </c>
      <c r="AD653" s="26">
        <v>0.15262643607403439</v>
      </c>
      <c r="AE653" s="26">
        <v>0.19694424082703529</v>
      </c>
      <c r="AF653" s="26">
        <v>0.209594728529746</v>
      </c>
      <c r="AG653" s="27">
        <v>0.18635028606639789</v>
      </c>
      <c r="AH653" s="30">
        <v>0.2029185622396095</v>
      </c>
      <c r="AI653" s="27">
        <v>0.15494023129819481</v>
      </c>
      <c r="AJ653" s="27">
        <v>0.13236547743039501</v>
      </c>
      <c r="AK653" s="26">
        <v>0.18905028915837099</v>
      </c>
      <c r="AL653" s="26">
        <v>0.14615976187526999</v>
      </c>
      <c r="AM653" s="26">
        <v>9.4578248452477129E-2</v>
      </c>
      <c r="AN653" s="26">
        <v>0.18788093345435791</v>
      </c>
      <c r="AO653" s="26">
        <v>0.1669215586356923</v>
      </c>
    </row>
    <row r="654" spans="1:41" ht="19.95" customHeight="1" x14ac:dyDescent="0.3">
      <c r="A654" s="15" t="s">
        <v>143</v>
      </c>
      <c r="B654" s="26">
        <v>0.19937045821510549</v>
      </c>
      <c r="C654" s="23" t="s">
        <v>196</v>
      </c>
      <c r="D654" s="23" t="s">
        <v>196</v>
      </c>
      <c r="E654" s="23" t="s">
        <v>196</v>
      </c>
      <c r="F654" s="23" t="s">
        <v>196</v>
      </c>
      <c r="G654" s="23" t="s">
        <v>196</v>
      </c>
      <c r="H654" s="27">
        <v>0.22365078523751281</v>
      </c>
      <c r="I654" s="30">
        <v>0.22755584189384939</v>
      </c>
      <c r="J654" s="31">
        <v>0.16335079576784989</v>
      </c>
      <c r="K654" s="29">
        <v>0.18226083209803001</v>
      </c>
      <c r="L654" s="28">
        <v>0.23730920977969469</v>
      </c>
      <c r="M654" s="27">
        <v>0.20094027854824639</v>
      </c>
      <c r="N654" s="27">
        <v>0.1947117156788922</v>
      </c>
      <c r="O654" s="26">
        <v>0.20181363030152841</v>
      </c>
      <c r="P654" s="26">
        <v>0.191934294953643</v>
      </c>
      <c r="Q654" s="27">
        <v>0.19181397950975301</v>
      </c>
      <c r="R654" s="27">
        <v>0.21762190017122601</v>
      </c>
      <c r="S654" s="26">
        <v>0.21153799926032349</v>
      </c>
      <c r="T654" s="26">
        <v>0.21233937376654491</v>
      </c>
      <c r="U654" s="26">
        <v>0.17519591492532499</v>
      </c>
      <c r="V654" s="26">
        <v>0.1349491469966016</v>
      </c>
      <c r="W654" s="27">
        <v>0.17345908952850961</v>
      </c>
      <c r="X654" s="27">
        <v>0.21848485005854601</v>
      </c>
      <c r="Y654" s="27">
        <v>0.18827663436768299</v>
      </c>
      <c r="Z654" s="27">
        <v>0.1926085438494019</v>
      </c>
      <c r="AA654" s="27">
        <v>0.27292123939075169</v>
      </c>
      <c r="AB654" s="27">
        <v>0.1689456219902134</v>
      </c>
      <c r="AC654" s="26">
        <v>0.22392485298862461</v>
      </c>
      <c r="AD654" s="26">
        <v>0.2125997298474972</v>
      </c>
      <c r="AE654" s="26">
        <v>0.15426219612995451</v>
      </c>
      <c r="AF654" s="26">
        <v>0.2189136311248423</v>
      </c>
      <c r="AG654" s="27">
        <v>0.22585350328714551</v>
      </c>
      <c r="AH654" s="27">
        <v>0.21836001730266849</v>
      </c>
      <c r="AI654" s="27">
        <v>0.16616017631183891</v>
      </c>
      <c r="AJ654" s="27">
        <v>0.18641767811764531</v>
      </c>
      <c r="AK654" s="26">
        <v>0.2097404185637623</v>
      </c>
      <c r="AL654" s="26">
        <v>0.16848288661887389</v>
      </c>
      <c r="AM654" s="26">
        <v>0.14084565671954441</v>
      </c>
      <c r="AN654" s="26">
        <v>0.20792557733499159</v>
      </c>
      <c r="AO654" s="26">
        <v>0.2459939463619753</v>
      </c>
    </row>
    <row r="655" spans="1:41" ht="19.95" customHeight="1" x14ac:dyDescent="0.3">
      <c r="A655" s="14" t="s">
        <v>210</v>
      </c>
      <c r="B655" s="26">
        <v>0.20924140332707331</v>
      </c>
      <c r="C655" s="23" t="s">
        <v>196</v>
      </c>
      <c r="D655" s="23" t="s">
        <v>196</v>
      </c>
      <c r="E655" s="23" t="s">
        <v>196</v>
      </c>
      <c r="F655" s="23" t="s">
        <v>196</v>
      </c>
      <c r="G655" s="23" t="s">
        <v>196</v>
      </c>
      <c r="H655" s="27">
        <v>0.23947418728967459</v>
      </c>
      <c r="I655" s="27">
        <v>0.23132198621936459</v>
      </c>
      <c r="J655" s="31">
        <v>0.17426891500385111</v>
      </c>
      <c r="K655" s="26">
        <v>0.19426749579696781</v>
      </c>
      <c r="L655" s="26">
        <v>0.2387043219866806</v>
      </c>
      <c r="M655" s="30">
        <v>0.22710705778262241</v>
      </c>
      <c r="N655" s="31">
        <v>0.1562216515808138</v>
      </c>
      <c r="O655" s="26">
        <v>0.2072085076983935</v>
      </c>
      <c r="P655" s="26">
        <v>0.21671969642776701</v>
      </c>
      <c r="Q655" s="27">
        <v>0.2065985605685654</v>
      </c>
      <c r="R655" s="27">
        <v>0.23004236351869359</v>
      </c>
      <c r="S655" s="26">
        <v>0.1993179250391188</v>
      </c>
      <c r="T655" s="26">
        <v>0.2332578157295096</v>
      </c>
      <c r="U655" s="26">
        <v>0.15809812447119179</v>
      </c>
      <c r="V655" s="26">
        <v>0.16267354117709659</v>
      </c>
      <c r="W655" s="27">
        <v>0.27605044206576679</v>
      </c>
      <c r="X655" s="31">
        <v>0.16069546412212651</v>
      </c>
      <c r="Y655" s="31">
        <v>0.15653823649979429</v>
      </c>
      <c r="Z655" s="31">
        <v>0.17899341431332719</v>
      </c>
      <c r="AA655" s="27">
        <v>0.20143812647507711</v>
      </c>
      <c r="AB655" s="30">
        <v>0.25019515547084981</v>
      </c>
      <c r="AC655" s="26">
        <v>0.22562081753748689</v>
      </c>
      <c r="AD655" s="26">
        <v>0.1885335067092854</v>
      </c>
      <c r="AE655" s="26">
        <v>0.24617182505572199</v>
      </c>
      <c r="AF655" s="26">
        <v>0.1672484021310614</v>
      </c>
      <c r="AG655" s="30">
        <v>0.27731108523506909</v>
      </c>
      <c r="AH655" s="27">
        <v>0.18964191435514771</v>
      </c>
      <c r="AI655" s="27">
        <v>0.22109718463909939</v>
      </c>
      <c r="AJ655" s="31">
        <v>0.1183354750125416</v>
      </c>
      <c r="AK655" s="26">
        <v>0.22068620145820331</v>
      </c>
      <c r="AL655" s="29">
        <v>0.17846204076543781</v>
      </c>
      <c r="AM655" s="26">
        <v>0.21113922641917851</v>
      </c>
      <c r="AN655" s="26">
        <v>0.28105750131436408</v>
      </c>
      <c r="AO655" s="26">
        <v>0.17754029224174059</v>
      </c>
    </row>
    <row r="656" spans="1:41" ht="19.95" customHeight="1" x14ac:dyDescent="0.3">
      <c r="A656" s="15" t="s">
        <v>145</v>
      </c>
      <c r="B656" s="26">
        <v>0.16547625193845411</v>
      </c>
      <c r="C656" s="23" t="s">
        <v>196</v>
      </c>
      <c r="D656" s="23" t="s">
        <v>196</v>
      </c>
      <c r="E656" s="23" t="s">
        <v>196</v>
      </c>
      <c r="F656" s="23" t="s">
        <v>196</v>
      </c>
      <c r="G656" s="23" t="s">
        <v>196</v>
      </c>
      <c r="H656" s="27">
        <v>0.14989843290103799</v>
      </c>
      <c r="I656" s="27">
        <v>0.14463009401279761</v>
      </c>
      <c r="J656" s="27">
        <v>0.19068277253565391</v>
      </c>
      <c r="K656" s="26">
        <v>0.158894120191795</v>
      </c>
      <c r="L656" s="26">
        <v>0.18164201853565939</v>
      </c>
      <c r="M656" s="27">
        <v>0.159340939087179</v>
      </c>
      <c r="N656" s="27">
        <v>0.18368396803805709</v>
      </c>
      <c r="O656" s="26">
        <v>0.1726014045523836</v>
      </c>
      <c r="P656" s="26">
        <v>0.15616155984637459</v>
      </c>
      <c r="Q656" s="30">
        <v>0.1825404120488423</v>
      </c>
      <c r="R656" s="31">
        <v>0.1201774845815136</v>
      </c>
      <c r="S656" s="26">
        <v>0.17364600521497259</v>
      </c>
      <c r="T656" s="26">
        <v>0.16121417181687009</v>
      </c>
      <c r="U656" s="26">
        <v>0.17963059262090031</v>
      </c>
      <c r="V656" s="26">
        <v>0.17350747732712579</v>
      </c>
      <c r="W656" s="27">
        <v>0.1437575427219944</v>
      </c>
      <c r="X656" s="27">
        <v>0.1846274367166561</v>
      </c>
      <c r="Y656" s="27">
        <v>0.1686660551080286</v>
      </c>
      <c r="Z656" s="27">
        <v>0.1723494388015378</v>
      </c>
      <c r="AA656" s="27">
        <v>0.1518756673068668</v>
      </c>
      <c r="AB656" s="27">
        <v>0.16796133546125949</v>
      </c>
      <c r="AC656" s="26">
        <v>0.14732418343333331</v>
      </c>
      <c r="AD656" s="26">
        <v>0.1731981443816632</v>
      </c>
      <c r="AE656" s="26">
        <v>0.14725169358990331</v>
      </c>
      <c r="AF656" s="28">
        <v>0.21398921876730301</v>
      </c>
      <c r="AG656" s="27">
        <v>0.12941970522361049</v>
      </c>
      <c r="AH656" s="27">
        <v>0.15333644694963769</v>
      </c>
      <c r="AI656" s="27">
        <v>0.17898877053893181</v>
      </c>
      <c r="AJ656" s="27">
        <v>0.2192690308332523</v>
      </c>
      <c r="AK656" s="26">
        <v>0.15269212442164201</v>
      </c>
      <c r="AL656" s="28">
        <v>0.20621168362072609</v>
      </c>
      <c r="AM656" s="26">
        <v>0.15531708719428211</v>
      </c>
      <c r="AN656" s="26">
        <v>0.16103361076723691</v>
      </c>
      <c r="AO656" s="26">
        <v>0.14366834528959949</v>
      </c>
    </row>
    <row r="657" spans="1:41" ht="19.95" customHeight="1" x14ac:dyDescent="0.3">
      <c r="A657" s="14" t="s">
        <v>146</v>
      </c>
      <c r="B657" s="26">
        <v>0.2212017675364569</v>
      </c>
      <c r="C657" s="23" t="s">
        <v>196</v>
      </c>
      <c r="D657" s="23" t="s">
        <v>196</v>
      </c>
      <c r="E657" s="23" t="s">
        <v>196</v>
      </c>
      <c r="F657" s="23" t="s">
        <v>196</v>
      </c>
      <c r="G657" s="23" t="s">
        <v>196</v>
      </c>
      <c r="H657" s="27">
        <v>0.18348665301463071</v>
      </c>
      <c r="I657" s="31">
        <v>0.18882376654069349</v>
      </c>
      <c r="J657" s="30">
        <v>0.26849744157777639</v>
      </c>
      <c r="K657" s="26">
        <v>0.22889918050434349</v>
      </c>
      <c r="L657" s="26">
        <v>0.20567746464269779</v>
      </c>
      <c r="M657" s="31">
        <v>0.19027993361766349</v>
      </c>
      <c r="N657" s="30">
        <v>0.31296823273887059</v>
      </c>
      <c r="O657" s="29">
        <v>0.18317686206945241</v>
      </c>
      <c r="P657" s="28">
        <v>0.27505663912644002</v>
      </c>
      <c r="Q657" s="27">
        <v>0.22018552712722469</v>
      </c>
      <c r="R657" s="27">
        <v>0.24460752777227901</v>
      </c>
      <c r="S657" s="26">
        <v>0.18775763568934861</v>
      </c>
      <c r="T657" s="26">
        <v>0.2149140195502397</v>
      </c>
      <c r="U657" s="26">
        <v>0.26517998569924112</v>
      </c>
      <c r="V657" s="26">
        <v>0.32957901938993039</v>
      </c>
      <c r="W657" s="27">
        <v>0.25069576345889222</v>
      </c>
      <c r="X657" s="30">
        <v>0.25134832907878679</v>
      </c>
      <c r="Y657" s="30">
        <v>0.27343064202903539</v>
      </c>
      <c r="Z657" s="27">
        <v>0.1686334346682917</v>
      </c>
      <c r="AA657" s="27">
        <v>0.1644583864974371</v>
      </c>
      <c r="AB657" s="31">
        <v>0.1853108093927556</v>
      </c>
      <c r="AC657" s="26">
        <v>0.20360915567554061</v>
      </c>
      <c r="AD657" s="28">
        <v>0.25780163875275908</v>
      </c>
      <c r="AE657" s="26">
        <v>0.2262624544640072</v>
      </c>
      <c r="AF657" s="26">
        <v>0.18391341795879609</v>
      </c>
      <c r="AG657" s="31">
        <v>0.136381699816087</v>
      </c>
      <c r="AH657" s="27">
        <v>0.21352924859710479</v>
      </c>
      <c r="AI657" s="27">
        <v>0.24298849153305979</v>
      </c>
      <c r="AJ657" s="30">
        <v>0.32568284503176281</v>
      </c>
      <c r="AK657" s="29">
        <v>0.1996490263967941</v>
      </c>
      <c r="AL657" s="28">
        <v>0.27882905646399941</v>
      </c>
      <c r="AM657" s="26">
        <v>0.34767978601854588</v>
      </c>
      <c r="AN657" s="29">
        <v>7.4225766194293497E-2</v>
      </c>
      <c r="AO657" s="26">
        <v>0.2107167217918211</v>
      </c>
    </row>
    <row r="658" spans="1:41" ht="19.95" customHeight="1" x14ac:dyDescent="0.3">
      <c r="A658" s="15" t="s">
        <v>20</v>
      </c>
      <c r="B658" s="26">
        <v>3.1049859092694729E-2</v>
      </c>
      <c r="C658" s="23" t="s">
        <v>196</v>
      </c>
      <c r="D658" s="23" t="s">
        <v>196</v>
      </c>
      <c r="E658" s="23" t="s">
        <v>196</v>
      </c>
      <c r="F658" s="23" t="s">
        <v>196</v>
      </c>
      <c r="G658" s="23" t="s">
        <v>196</v>
      </c>
      <c r="H658" s="27">
        <v>3.8624858701012628E-2</v>
      </c>
      <c r="I658" s="27">
        <v>2.4452296228437941E-2</v>
      </c>
      <c r="J658" s="27">
        <v>3.1493497874607639E-2</v>
      </c>
      <c r="K658" s="26">
        <v>2.9630537488714481E-2</v>
      </c>
      <c r="L658" s="26">
        <v>3.4497964101209519E-2</v>
      </c>
      <c r="M658" s="27">
        <v>3.5786852890293798E-2</v>
      </c>
      <c r="N658" s="27">
        <v>1.699192263158375E-2</v>
      </c>
      <c r="O658" s="26">
        <v>3.1398066402416928E-2</v>
      </c>
      <c r="P658" s="26">
        <v>2.9322779973812659E-2</v>
      </c>
      <c r="Q658" s="27">
        <v>2.005317767285188E-2</v>
      </c>
      <c r="R658" s="27">
        <v>2.9710048625659621E-2</v>
      </c>
      <c r="S658" s="26">
        <v>2.425572495185431E-2</v>
      </c>
      <c r="T658" s="26">
        <v>2.961924095735699E-2</v>
      </c>
      <c r="U658" s="26">
        <v>2.2837083102496099E-2</v>
      </c>
      <c r="V658" s="26">
        <v>0</v>
      </c>
      <c r="W658" s="27">
        <v>1.3936902409046209E-2</v>
      </c>
      <c r="X658" s="27">
        <v>2.5731584675646561E-2</v>
      </c>
      <c r="Y658" s="27">
        <v>2.3268440813014959E-2</v>
      </c>
      <c r="Z658" s="27">
        <v>2.8789959780706861E-2</v>
      </c>
      <c r="AA658" s="27">
        <v>1.8220970248961851E-2</v>
      </c>
      <c r="AB658" s="27">
        <v>4.069310428384746E-2</v>
      </c>
      <c r="AC658" s="28">
        <v>3.9307514107209757E-2</v>
      </c>
      <c r="AD658" s="26">
        <v>1.5240544234760799E-2</v>
      </c>
      <c r="AE658" s="26">
        <v>2.910758993337766E-2</v>
      </c>
      <c r="AF658" s="26">
        <v>6.3406014882512697E-3</v>
      </c>
      <c r="AG658" s="27">
        <v>4.4683720371690001E-2</v>
      </c>
      <c r="AH658" s="27">
        <v>2.2213810555831881E-2</v>
      </c>
      <c r="AI658" s="27">
        <v>3.5825145678875327E-2</v>
      </c>
      <c r="AJ658" s="27">
        <v>1.7929493574403071E-2</v>
      </c>
      <c r="AK658" s="26">
        <v>2.8181940001227351E-2</v>
      </c>
      <c r="AL658" s="26">
        <v>2.185457065569291E-2</v>
      </c>
      <c r="AM658" s="26">
        <v>5.0439995195971969E-2</v>
      </c>
      <c r="AN658" s="26">
        <v>8.7876610934756058E-2</v>
      </c>
      <c r="AO658" s="26">
        <v>5.5159135679171169E-2</v>
      </c>
    </row>
    <row r="659" spans="1:41" ht="95.4" customHeight="1" x14ac:dyDescent="0.3">
      <c r="A659" s="32" t="s">
        <v>201</v>
      </c>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c r="AH659" s="18"/>
      <c r="AI659" s="18"/>
      <c r="AJ659" s="18"/>
      <c r="AK659" s="18"/>
      <c r="AL659" s="18"/>
      <c r="AM659" s="18"/>
      <c r="AN659" s="18"/>
      <c r="AO659" s="18"/>
    </row>
  </sheetData>
  <mergeCells count="539">
    <mergeCell ref="Q144:R144"/>
    <mergeCell ref="AK124:AO124"/>
    <mergeCell ref="C19:G19"/>
    <mergeCell ref="AC619:AF619"/>
    <mergeCell ref="AK645:AO645"/>
    <mergeCell ref="AK73:AO73"/>
    <mergeCell ref="Q19:R19"/>
    <mergeCell ref="C164:G164"/>
    <mergeCell ref="AK594:AO594"/>
    <mergeCell ref="H285:J285"/>
    <mergeCell ref="S300:V300"/>
    <mergeCell ref="H632:J632"/>
    <mergeCell ref="M645:N645"/>
    <mergeCell ref="O645:P645"/>
    <mergeCell ref="K607:L607"/>
    <mergeCell ref="M607:N607"/>
    <mergeCell ref="C238:G238"/>
    <mergeCell ref="K441:L441"/>
    <mergeCell ref="AC645:AF645"/>
    <mergeCell ref="AG238:AJ238"/>
    <mergeCell ref="C207:G207"/>
    <mergeCell ref="K207:L207"/>
    <mergeCell ref="M649:N649"/>
    <mergeCell ref="AG255:AJ255"/>
    <mergeCell ref="O649:P649"/>
    <mergeCell ref="H489:J489"/>
    <mergeCell ref="C409:G409"/>
    <mergeCell ref="S635:V635"/>
    <mergeCell ref="S649:V649"/>
    <mergeCell ref="C632:G632"/>
    <mergeCell ref="K539:L539"/>
    <mergeCell ref="AC377:AF377"/>
    <mergeCell ref="C594:G594"/>
    <mergeCell ref="AC330:AF330"/>
    <mergeCell ref="C649:G649"/>
    <mergeCell ref="H649:J649"/>
    <mergeCell ref="S645:V645"/>
    <mergeCell ref="H645:J645"/>
    <mergeCell ref="K649:L649"/>
    <mergeCell ref="O621:P621"/>
    <mergeCell ref="W457:AB457"/>
    <mergeCell ref="H270:J270"/>
    <mergeCell ref="H441:J441"/>
    <mergeCell ref="W649:AB649"/>
    <mergeCell ref="AG3:AJ3"/>
    <mergeCell ref="C489:G489"/>
    <mergeCell ref="K489:L489"/>
    <mergeCell ref="C377:G377"/>
    <mergeCell ref="W180:AB180"/>
    <mergeCell ref="AK196:AO196"/>
    <mergeCell ref="C270:G270"/>
    <mergeCell ref="C441:G441"/>
    <mergeCell ref="C506:G506"/>
    <mergeCell ref="M255:N255"/>
    <mergeCell ref="H425:J425"/>
    <mergeCell ref="O255:P255"/>
    <mergeCell ref="O315:P315"/>
    <mergeCell ref="Q315:R315"/>
    <mergeCell ref="K19:L19"/>
    <mergeCell ref="H35:J35"/>
    <mergeCell ref="H377:J377"/>
    <mergeCell ref="C61:G61"/>
    <mergeCell ref="C48:G48"/>
    <mergeCell ref="AG425:AJ425"/>
    <mergeCell ref="Q473:R473"/>
    <mergeCell ref="W104:AB104"/>
    <mergeCell ref="C285:G285"/>
    <mergeCell ref="H393:J393"/>
    <mergeCell ref="C556:G556"/>
    <mergeCell ref="H606:J606"/>
    <mergeCell ref="H556:J556"/>
    <mergeCell ref="C621:G621"/>
    <mergeCell ref="C473:G473"/>
    <mergeCell ref="C606:G606"/>
    <mergeCell ref="H569:J569"/>
    <mergeCell ref="C522:G522"/>
    <mergeCell ref="O593:P593"/>
    <mergeCell ref="H582:J582"/>
    <mergeCell ref="C582:G582"/>
    <mergeCell ref="K506:L506"/>
    <mergeCell ref="M506:N506"/>
    <mergeCell ref="C619:G619"/>
    <mergeCell ref="AK649:AO649"/>
    <mergeCell ref="W632:AB632"/>
    <mergeCell ref="O489:P489"/>
    <mergeCell ref="AK361:AO361"/>
    <mergeCell ref="AG473:AJ473"/>
    <mergeCell ref="W19:AB19"/>
    <mergeCell ref="O104:P104"/>
    <mergeCell ref="AK345:AO345"/>
    <mergeCell ref="C144:G144"/>
    <mergeCell ref="O635:P635"/>
    <mergeCell ref="Q393:R393"/>
    <mergeCell ref="K73:L73"/>
    <mergeCell ref="Q635:R635"/>
    <mergeCell ref="AG635:AJ635"/>
    <mergeCell ref="Q330:R330"/>
    <mergeCell ref="K594:L594"/>
    <mergeCell ref="AC594:AF594"/>
    <mergeCell ref="AK607:AO607"/>
    <mergeCell ref="Q345:R345"/>
    <mergeCell ref="O180:P180"/>
    <mergeCell ref="AG180:AJ180"/>
    <mergeCell ref="W393:AB393"/>
    <mergeCell ref="W635:AB635"/>
    <mergeCell ref="K164:L164"/>
    <mergeCell ref="AC649:AF649"/>
    <mergeCell ref="M180:N180"/>
    <mergeCell ref="S35:V35"/>
    <mergeCell ref="K238:L238"/>
    <mergeCell ref="K645:L645"/>
    <mergeCell ref="K345:L345"/>
    <mergeCell ref="K409:L409"/>
    <mergeCell ref="M409:N409"/>
    <mergeCell ref="S489:V489"/>
    <mergeCell ref="M104:N104"/>
    <mergeCell ref="M457:N457"/>
    <mergeCell ref="O457:P457"/>
    <mergeCell ref="AC607:AF607"/>
    <mergeCell ref="S104:V104"/>
    <mergeCell ref="AC539:AF539"/>
    <mergeCell ref="Q619:R619"/>
    <mergeCell ref="W607:AB607"/>
    <mergeCell ref="K61:L61"/>
    <mergeCell ref="M61:N61"/>
    <mergeCell ref="K48:L48"/>
    <mergeCell ref="AC85:AF85"/>
    <mergeCell ref="W85:AB85"/>
    <mergeCell ref="Q73:R73"/>
    <mergeCell ref="AC35:AF35"/>
    <mergeCell ref="H3:J3"/>
    <mergeCell ref="M489:N489"/>
    <mergeCell ref="AC164:AF164"/>
    <mergeCell ref="AK632:AO632"/>
    <mergeCell ref="Q124:R124"/>
    <mergeCell ref="AK85:AO85"/>
    <mergeCell ref="AK164:AO164"/>
    <mergeCell ref="AG196:AJ196"/>
    <mergeCell ref="AK104:AO104"/>
    <mergeCell ref="AK35:AO35"/>
    <mergeCell ref="AG124:AJ124"/>
    <mergeCell ref="AG300:AJ300"/>
    <mergeCell ref="AG218:AJ218"/>
    <mergeCell ref="AG522:AJ522"/>
    <mergeCell ref="AK61:AO61"/>
    <mergeCell ref="AG144:AJ144"/>
    <mergeCell ref="AK218:AO218"/>
    <mergeCell ref="W556:AB556"/>
    <mergeCell ref="Q522:R522"/>
    <mergeCell ref="Q632:R632"/>
    <mergeCell ref="S581:V581"/>
    <mergeCell ref="M196:N196"/>
    <mergeCell ref="O196:P196"/>
    <mergeCell ref="O300:P300"/>
    <mergeCell ref="W3:AB3"/>
    <mergeCell ref="M207:N207"/>
    <mergeCell ref="M581:N581"/>
    <mergeCell ref="M85:N85"/>
    <mergeCell ref="M593:N593"/>
    <mergeCell ref="H255:J255"/>
    <mergeCell ref="H315:J315"/>
    <mergeCell ref="K377:L377"/>
    <mergeCell ref="M377:N377"/>
    <mergeCell ref="W35:AB35"/>
    <mergeCell ref="S457:V457"/>
    <mergeCell ref="K285:L285"/>
    <mergeCell ref="S207:V207"/>
    <mergeCell ref="M285:N285"/>
    <mergeCell ref="O539:P539"/>
    <mergeCell ref="H361:J361"/>
    <mergeCell ref="W569:AB569"/>
    <mergeCell ref="O3:P3"/>
    <mergeCell ref="Q3:R3"/>
    <mergeCell ref="H61:J61"/>
    <mergeCell ref="K582:L582"/>
    <mergeCell ref="H330:J330"/>
    <mergeCell ref="Q218:R218"/>
    <mergeCell ref="S441:V441"/>
    <mergeCell ref="AK19:AO19"/>
    <mergeCell ref="O207:P207"/>
    <mergeCell ref="S85:V85"/>
    <mergeCell ref="AC207:AF207"/>
    <mergeCell ref="AK619:AO619"/>
    <mergeCell ref="AK270:AO270"/>
    <mergeCell ref="AK441:AO441"/>
    <mergeCell ref="AK506:AO506"/>
    <mergeCell ref="AK207:AO207"/>
    <mergeCell ref="S180:V180"/>
    <mergeCell ref="O581:P581"/>
    <mergeCell ref="AK330:AO330"/>
    <mergeCell ref="O85:P85"/>
    <mergeCell ref="S607:V607"/>
    <mergeCell ref="W285:AB285"/>
    <mergeCell ref="Q270:R270"/>
    <mergeCell ref="O506:P506"/>
    <mergeCell ref="AC285:AF285"/>
    <mergeCell ref="Q506:R506"/>
    <mergeCell ref="W300:AB300"/>
    <mergeCell ref="AG457:AJ457"/>
    <mergeCell ref="O35:P35"/>
    <mergeCell ref="S164:V164"/>
    <mergeCell ref="W594:AB594"/>
    <mergeCell ref="C645:G645"/>
    <mergeCell ref="K632:L632"/>
    <mergeCell ref="K569:L569"/>
    <mergeCell ref="C593:G593"/>
    <mergeCell ref="AC270:AF270"/>
    <mergeCell ref="AC441:AF441"/>
    <mergeCell ref="C3:G3"/>
    <mergeCell ref="K218:L218"/>
    <mergeCell ref="AC506:AF506"/>
    <mergeCell ref="K522:L522"/>
    <mergeCell ref="Q361:R361"/>
    <mergeCell ref="K393:L393"/>
    <mergeCell ref="H300:J300"/>
    <mergeCell ref="S393:V393"/>
    <mergeCell ref="AC61:AF61"/>
    <mergeCell ref="AC48:AF48"/>
    <mergeCell ref="M582:N582"/>
    <mergeCell ref="W409:AB409"/>
    <mergeCell ref="H522:J522"/>
    <mergeCell ref="AC582:AF582"/>
    <mergeCell ref="C255:G255"/>
    <mergeCell ref="H593:J593"/>
    <mergeCell ref="W61:AB61"/>
    <mergeCell ref="H48:J48"/>
    <mergeCell ref="AG621:AJ621"/>
    <mergeCell ref="AG606:AJ606"/>
    <mergeCell ref="W619:AB619"/>
    <mergeCell ref="AG556:AJ556"/>
    <mergeCell ref="W473:AB473"/>
    <mergeCell ref="S539:V539"/>
    <mergeCell ref="Q606:R606"/>
    <mergeCell ref="Q556:R556"/>
    <mergeCell ref="AK621:AO621"/>
    <mergeCell ref="Q593:R593"/>
    <mergeCell ref="W581:AB581"/>
    <mergeCell ref="AK393:AO393"/>
    <mergeCell ref="W425:AB425"/>
    <mergeCell ref="AC581:AF581"/>
    <mergeCell ref="W582:AB582"/>
    <mergeCell ref="AK539:AO539"/>
    <mergeCell ref="AG361:AJ361"/>
    <mergeCell ref="S606:V606"/>
    <mergeCell ref="AG594:AJ594"/>
    <mergeCell ref="Q457:R457"/>
    <mergeCell ref="S506:V506"/>
    <mergeCell ref="AC489:AF489"/>
    <mergeCell ref="AG593:AJ593"/>
    <mergeCell ref="AK522:AO522"/>
    <mergeCell ref="AG393:AJ393"/>
    <mergeCell ref="S3:V3"/>
    <mergeCell ref="K621:L621"/>
    <mergeCell ref="C300:G300"/>
    <mergeCell ref="Q539:R539"/>
    <mergeCell ref="Q645:R645"/>
    <mergeCell ref="AG645:AJ645"/>
    <mergeCell ref="K606:L606"/>
    <mergeCell ref="H457:J457"/>
    <mergeCell ref="W124:AB124"/>
    <mergeCell ref="W238:AB238"/>
    <mergeCell ref="AC345:AF345"/>
    <mergeCell ref="W645:AB645"/>
    <mergeCell ref="O607:P607"/>
    <mergeCell ref="S285:V285"/>
    <mergeCell ref="C539:G539"/>
    <mergeCell ref="W345:AB345"/>
    <mergeCell ref="AC409:AF409"/>
    <mergeCell ref="AG104:AJ104"/>
    <mergeCell ref="C73:G73"/>
    <mergeCell ref="C315:G315"/>
    <mergeCell ref="K300:L300"/>
    <mergeCell ref="AG73:AJ73"/>
    <mergeCell ref="M300:N300"/>
    <mergeCell ref="K3:L3"/>
    <mergeCell ref="AK48:AO48"/>
    <mergeCell ref="AK582:AO582"/>
    <mergeCell ref="AK489:AO489"/>
    <mergeCell ref="AK285:AO285"/>
    <mergeCell ref="AG315:AJ315"/>
    <mergeCell ref="K361:L361"/>
    <mergeCell ref="Q594:R594"/>
    <mergeCell ref="AG35:AJ35"/>
    <mergeCell ref="S556:V556"/>
    <mergeCell ref="AK569:AO569"/>
    <mergeCell ref="S124:V124"/>
    <mergeCell ref="K144:L144"/>
    <mergeCell ref="AK425:AO425"/>
    <mergeCell ref="M441:N441"/>
    <mergeCell ref="O441:P441"/>
    <mergeCell ref="AC180:AF180"/>
    <mergeCell ref="AC124:AF124"/>
    <mergeCell ref="AC196:AF196"/>
    <mergeCell ref="S196:V196"/>
    <mergeCell ref="Q238:R238"/>
    <mergeCell ref="M594:N594"/>
    <mergeCell ref="W196:AB196"/>
    <mergeCell ref="O556:P556"/>
    <mergeCell ref="Q196:R196"/>
    <mergeCell ref="C635:G635"/>
    <mergeCell ref="AK409:AO409"/>
    <mergeCell ref="S632:V632"/>
    <mergeCell ref="S594:V594"/>
    <mergeCell ref="AK581:AO581"/>
    <mergeCell ref="M345:N345"/>
    <mergeCell ref="AK556:AO556"/>
    <mergeCell ref="S569:V569"/>
    <mergeCell ref="K593:L593"/>
    <mergeCell ref="AG607:AJ607"/>
    <mergeCell ref="AC569:AF569"/>
    <mergeCell ref="C581:G581"/>
    <mergeCell ref="W621:AB621"/>
    <mergeCell ref="M619:N619"/>
    <mergeCell ref="AK606:AO606"/>
    <mergeCell ref="O393:P393"/>
    <mergeCell ref="S522:V522"/>
    <mergeCell ref="S345:V345"/>
    <mergeCell ref="AC635:AF635"/>
    <mergeCell ref="H635:J635"/>
    <mergeCell ref="AK593:AO593"/>
    <mergeCell ref="AC361:AF361"/>
    <mergeCell ref="AC632:AF632"/>
    <mergeCell ref="AC425:AF425"/>
    <mergeCell ref="AC19:AF19"/>
    <mergeCell ref="H73:J73"/>
    <mergeCell ref="O409:P409"/>
    <mergeCell ref="AG19:AJ19"/>
    <mergeCell ref="S61:V61"/>
    <mergeCell ref="S48:V48"/>
    <mergeCell ref="AG539:AJ539"/>
    <mergeCell ref="W255:AB255"/>
    <mergeCell ref="W522:AB522"/>
    <mergeCell ref="K124:L124"/>
    <mergeCell ref="K425:L425"/>
    <mergeCell ref="M425:N425"/>
    <mergeCell ref="W73:AB73"/>
    <mergeCell ref="S238:V238"/>
    <mergeCell ref="Q441:R441"/>
    <mergeCell ref="K270:L270"/>
    <mergeCell ref="M473:N473"/>
    <mergeCell ref="Q377:R377"/>
    <mergeCell ref="H238:J238"/>
    <mergeCell ref="K104:L104"/>
    <mergeCell ref="K35:L35"/>
    <mergeCell ref="M35:N35"/>
    <mergeCell ref="S144:V144"/>
    <mergeCell ref="H124:J124"/>
    <mergeCell ref="M3:N3"/>
    <mergeCell ref="Q207:R207"/>
    <mergeCell ref="W539:AB539"/>
    <mergeCell ref="AG207:AJ207"/>
    <mergeCell ref="K635:L635"/>
    <mergeCell ref="M635:N635"/>
    <mergeCell ref="W270:AB270"/>
    <mergeCell ref="M330:N330"/>
    <mergeCell ref="H621:J621"/>
    <mergeCell ref="Q581:R581"/>
    <mergeCell ref="W361:AB361"/>
    <mergeCell ref="O285:P285"/>
    <mergeCell ref="M632:N632"/>
    <mergeCell ref="S218:V218"/>
    <mergeCell ref="Q285:R285"/>
    <mergeCell ref="O619:P619"/>
    <mergeCell ref="M569:N569"/>
    <mergeCell ref="M606:N606"/>
    <mergeCell ref="O606:P606"/>
    <mergeCell ref="AG285:AJ285"/>
    <mergeCell ref="W144:AB144"/>
    <mergeCell ref="W315:AB315"/>
    <mergeCell ref="AC621:AF621"/>
    <mergeCell ref="S330:V330"/>
    <mergeCell ref="AK635:AO635"/>
    <mergeCell ref="AK180:AO180"/>
    <mergeCell ref="K556:L556"/>
    <mergeCell ref="M556:N556"/>
    <mergeCell ref="AG164:AJ164"/>
    <mergeCell ref="Q649:R649"/>
    <mergeCell ref="AC556:AF556"/>
    <mergeCell ref="AG649:AJ649"/>
    <mergeCell ref="W606:AB606"/>
    <mergeCell ref="M238:N238"/>
    <mergeCell ref="O238:P238"/>
    <mergeCell ref="AG377:AJ377"/>
    <mergeCell ref="AG619:AJ619"/>
    <mergeCell ref="Q164:R164"/>
    <mergeCell ref="W489:AB489"/>
    <mergeCell ref="AG441:AJ441"/>
    <mergeCell ref="M539:N539"/>
    <mergeCell ref="S255:V255"/>
    <mergeCell ref="S315:V315"/>
    <mergeCell ref="M522:N522"/>
    <mergeCell ref="O522:P522"/>
    <mergeCell ref="AC606:AF606"/>
    <mergeCell ref="AC593:AF593"/>
    <mergeCell ref="AK238:AO238"/>
    <mergeCell ref="AG632:AJ632"/>
    <mergeCell ref="AC3:AF3"/>
    <mergeCell ref="AK300:AO300"/>
    <mergeCell ref="M393:N393"/>
    <mergeCell ref="Q409:R409"/>
    <mergeCell ref="W593:AB593"/>
    <mergeCell ref="O61:P61"/>
    <mergeCell ref="AC238:AF238"/>
    <mergeCell ref="Q61:R61"/>
    <mergeCell ref="O48:P48"/>
    <mergeCell ref="S377:V377"/>
    <mergeCell ref="AK473:AO473"/>
    <mergeCell ref="Q48:R48"/>
    <mergeCell ref="AG61:AJ61"/>
    <mergeCell ref="O582:P582"/>
    <mergeCell ref="AG48:AJ48"/>
    <mergeCell ref="Q582:R582"/>
    <mergeCell ref="AG582:AJ582"/>
    <mergeCell ref="AC255:AF255"/>
    <mergeCell ref="AK377:AO377"/>
    <mergeCell ref="AG581:AJ581"/>
    <mergeCell ref="M124:N124"/>
    <mergeCell ref="S73:V73"/>
    <mergeCell ref="AC393:AF393"/>
    <mergeCell ref="AG506:AJ506"/>
    <mergeCell ref="O345:P345"/>
    <mergeCell ref="O632:P632"/>
    <mergeCell ref="H594:J594"/>
    <mergeCell ref="O594:P594"/>
    <mergeCell ref="Q489:R489"/>
    <mergeCell ref="AK3:AO3"/>
    <mergeCell ref="AK457:AO457"/>
    <mergeCell ref="C196:G196"/>
    <mergeCell ref="C85:G85"/>
    <mergeCell ref="M218:N218"/>
    <mergeCell ref="AC218:AF218"/>
    <mergeCell ref="AC522:AF522"/>
    <mergeCell ref="K581:L581"/>
    <mergeCell ref="AG345:AJ345"/>
    <mergeCell ref="W441:AB441"/>
    <mergeCell ref="W207:AB207"/>
    <mergeCell ref="AG409:AJ409"/>
    <mergeCell ref="H196:J196"/>
    <mergeCell ref="O73:P73"/>
    <mergeCell ref="AC73:AF73"/>
    <mergeCell ref="O361:P361"/>
    <mergeCell ref="AC315:AF315"/>
    <mergeCell ref="Q104:R104"/>
    <mergeCell ref="M621:N621"/>
    <mergeCell ref="H539:J539"/>
    <mergeCell ref="AC300:AF300"/>
    <mergeCell ref="S361:V361"/>
    <mergeCell ref="S621:V621"/>
    <mergeCell ref="O425:P425"/>
    <mergeCell ref="K196:L196"/>
    <mergeCell ref="Q569:R569"/>
    <mergeCell ref="Q425:R425"/>
    <mergeCell ref="S409:V409"/>
    <mergeCell ref="S425:V425"/>
    <mergeCell ref="W377:AB377"/>
    <mergeCell ref="S582:V582"/>
    <mergeCell ref="K315:L315"/>
    <mergeCell ref="O569:P569"/>
    <mergeCell ref="W218:AB218"/>
    <mergeCell ref="Q621:R621"/>
    <mergeCell ref="S619:V619"/>
    <mergeCell ref="K619:L619"/>
    <mergeCell ref="H473:J473"/>
    <mergeCell ref="H581:J581"/>
    <mergeCell ref="H619:J619"/>
    <mergeCell ref="K330:L330"/>
    <mergeCell ref="H345:J345"/>
    <mergeCell ref="AK144:AO144"/>
    <mergeCell ref="AK315:AO315"/>
    <mergeCell ref="H607:J607"/>
    <mergeCell ref="S473:V473"/>
    <mergeCell ref="M361:N361"/>
    <mergeCell ref="C607:G607"/>
    <mergeCell ref="AK255:AO255"/>
    <mergeCell ref="M144:N144"/>
    <mergeCell ref="M315:N315"/>
    <mergeCell ref="AC144:AF144"/>
    <mergeCell ref="W330:AB330"/>
    <mergeCell ref="H144:J144"/>
    <mergeCell ref="Q607:R607"/>
    <mergeCell ref="C180:G180"/>
    <mergeCell ref="C330:G330"/>
    <mergeCell ref="C361:G361"/>
    <mergeCell ref="C569:G569"/>
    <mergeCell ref="C218:G218"/>
    <mergeCell ref="AG330:AJ330"/>
    <mergeCell ref="K457:L457"/>
    <mergeCell ref="AG569:AJ569"/>
    <mergeCell ref="S270:V270"/>
    <mergeCell ref="S593:V593"/>
    <mergeCell ref="AC457:AF457"/>
    <mergeCell ref="AC473:AF473"/>
    <mergeCell ref="O377:P377"/>
    <mergeCell ref="AG489:AJ489"/>
    <mergeCell ref="C35:G35"/>
    <mergeCell ref="K473:L473"/>
    <mergeCell ref="AG270:AJ270"/>
    <mergeCell ref="O218:P218"/>
    <mergeCell ref="C104:G104"/>
    <mergeCell ref="M73:N73"/>
    <mergeCell ref="M48:N48"/>
    <mergeCell ref="AC104:AF104"/>
    <mergeCell ref="Q85:R85"/>
    <mergeCell ref="AG85:AJ85"/>
    <mergeCell ref="C124:G124"/>
    <mergeCell ref="C345:G345"/>
    <mergeCell ref="C425:G425"/>
    <mergeCell ref="H207:J207"/>
    <mergeCell ref="Q35:R35"/>
    <mergeCell ref="W48:AB48"/>
    <mergeCell ref="H180:J180"/>
    <mergeCell ref="H85:J85"/>
    <mergeCell ref="K255:L255"/>
    <mergeCell ref="C457:G457"/>
    <mergeCell ref="W164:AB164"/>
    <mergeCell ref="K85:L85"/>
    <mergeCell ref="C393:G393"/>
    <mergeCell ref="H19:J19"/>
    <mergeCell ref="W506:AB506"/>
    <mergeCell ref="O330:P330"/>
    <mergeCell ref="H409:J409"/>
    <mergeCell ref="O124:P124"/>
    <mergeCell ref="Q180:R180"/>
    <mergeCell ref="M19:N19"/>
    <mergeCell ref="O19:P19"/>
    <mergeCell ref="S19:V19"/>
    <mergeCell ref="H506:J506"/>
    <mergeCell ref="H104:J104"/>
    <mergeCell ref="K180:L180"/>
    <mergeCell ref="H218:J218"/>
    <mergeCell ref="Q255:R255"/>
    <mergeCell ref="H164:J164"/>
    <mergeCell ref="M164:N164"/>
    <mergeCell ref="O164:P164"/>
    <mergeCell ref="Q300:R300"/>
    <mergeCell ref="O473:P473"/>
    <mergeCell ref="M270:N270"/>
    <mergeCell ref="O270:P270"/>
    <mergeCell ref="O144:P144"/>
  </mergeCells>
  <hyperlinks>
    <hyperlink ref="A1" location="TOC!A1" display="Back to TOC" xr:uid="{00000000-0004-0000-0200-000000000000}"/>
    <hyperlink ref="A17" location="TOC!A1" display="Back to TOC" xr:uid="{00000000-0004-0000-0200-000001000000}"/>
    <hyperlink ref="A33" location="TOC!A1" display="Back to TOC" xr:uid="{00000000-0004-0000-0200-000002000000}"/>
    <hyperlink ref="A46" location="TOC!A1" display="Back to TOC" xr:uid="{00000000-0004-0000-0200-000003000000}"/>
    <hyperlink ref="A59" location="TOC!A1" display="Back to TOC" xr:uid="{00000000-0004-0000-0200-000004000000}"/>
    <hyperlink ref="A71" location="TOC!A1" display="Back to TOC" xr:uid="{00000000-0004-0000-0200-000005000000}"/>
    <hyperlink ref="A83" location="TOC!A1" display="Back to TOC" xr:uid="{00000000-0004-0000-0200-000006000000}"/>
    <hyperlink ref="A102" location="TOC!A1" display="Back to TOC" xr:uid="{00000000-0004-0000-0200-000007000000}"/>
    <hyperlink ref="A122" location="TOC!A1" display="Back to TOC" xr:uid="{00000000-0004-0000-0200-000008000000}"/>
    <hyperlink ref="A142" location="TOC!A1" display="Back to TOC" xr:uid="{00000000-0004-0000-0200-000009000000}"/>
    <hyperlink ref="A162" location="TOC!A1" display="Back to TOC" xr:uid="{00000000-0004-0000-0200-00000A000000}"/>
    <hyperlink ref="A178" location="TOC!A1" display="Back to TOC" xr:uid="{00000000-0004-0000-0200-00000B000000}"/>
    <hyperlink ref="A194" location="TOC!A1" display="Back to TOC" xr:uid="{00000000-0004-0000-0200-00000C000000}"/>
    <hyperlink ref="A205" location="TOC!A1" display="Back to TOC" xr:uid="{00000000-0004-0000-0200-00000D000000}"/>
    <hyperlink ref="A216" location="TOC!A1" display="Back to TOC" xr:uid="{00000000-0004-0000-0200-00000E000000}"/>
    <hyperlink ref="A236" location="TOC!A1" display="Back to TOC" xr:uid="{00000000-0004-0000-0200-00000F000000}"/>
    <hyperlink ref="A253" location="TOC!A1" display="Back to TOC" xr:uid="{00000000-0004-0000-0200-000010000000}"/>
    <hyperlink ref="A268" location="TOC!A1" display="Back to TOC" xr:uid="{00000000-0004-0000-0200-000011000000}"/>
    <hyperlink ref="A283" location="TOC!A1" display="Back to TOC" xr:uid="{00000000-0004-0000-0200-000012000000}"/>
    <hyperlink ref="A298" location="TOC!A1" display="Back to TOC" xr:uid="{00000000-0004-0000-0200-000013000000}"/>
    <hyperlink ref="A313" location="TOC!A1" display="Back to TOC" xr:uid="{00000000-0004-0000-0200-000014000000}"/>
    <hyperlink ref="A328" location="TOC!A1" display="Back to TOC" xr:uid="{00000000-0004-0000-0200-000015000000}"/>
    <hyperlink ref="A343" location="TOC!A1" display="Back to TOC" xr:uid="{00000000-0004-0000-0200-000016000000}"/>
    <hyperlink ref="A359" location="TOC!A1" display="Back to TOC" xr:uid="{00000000-0004-0000-0200-000017000000}"/>
    <hyperlink ref="A375" location="TOC!A1" display="Back to TOC" xr:uid="{00000000-0004-0000-0200-000018000000}"/>
    <hyperlink ref="A391" location="TOC!A1" display="Back to TOC" xr:uid="{00000000-0004-0000-0200-000019000000}"/>
    <hyperlink ref="A407" location="TOC!A1" display="Back to TOC" xr:uid="{00000000-0004-0000-0200-00001A000000}"/>
    <hyperlink ref="A423" location="TOC!A1" display="Back to TOC" xr:uid="{00000000-0004-0000-0200-00001B000000}"/>
    <hyperlink ref="A439" location="TOC!A1" display="Back to TOC" xr:uid="{00000000-0004-0000-0200-00001C000000}"/>
    <hyperlink ref="A455" location="TOC!A1" display="Back to TOC" xr:uid="{00000000-0004-0000-0200-00001D000000}"/>
    <hyperlink ref="A471" location="TOC!A1" display="Back to TOC" xr:uid="{00000000-0004-0000-0200-00001E000000}"/>
    <hyperlink ref="A487" location="TOC!A1" display="Back to TOC" xr:uid="{00000000-0004-0000-0200-00001F000000}"/>
    <hyperlink ref="A504" location="TOC!A1" display="Back to TOC" xr:uid="{00000000-0004-0000-0200-000020000000}"/>
    <hyperlink ref="A520" location="TOC!A1" display="Back to TOC" xr:uid="{00000000-0004-0000-0200-000021000000}"/>
    <hyperlink ref="A537" location="TOC!A1" display="Back to TOC" xr:uid="{00000000-0004-0000-0200-000022000000}"/>
    <hyperlink ref="A554" location="TOC!A1" display="Back to TOC" xr:uid="{00000000-0004-0000-0200-000023000000}"/>
    <hyperlink ref="A567" location="TOC!A1" display="Back to TOC" xr:uid="{00000000-0004-0000-0200-000024000000}"/>
    <hyperlink ref="A580" location="TOC!A1" display="Back to TOC" xr:uid="{00000000-0004-0000-0200-000025000000}"/>
    <hyperlink ref="A592" location="TOC!A1" display="Back to TOC" xr:uid="{00000000-0004-0000-0200-000026000000}"/>
    <hyperlink ref="A605" location="TOC!A1" display="Back to TOC" xr:uid="{00000000-0004-0000-0200-000027000000}"/>
    <hyperlink ref="A619" location="TOC!A1" display="Back to TOC" xr:uid="{00000000-0004-0000-0200-000028000000}"/>
    <hyperlink ref="A633" location="TOC!A1" display="Back to TOC" xr:uid="{00000000-0004-0000-0200-000029000000}"/>
    <hyperlink ref="A647" location="TOC!A1" display="Back to TOC" xr:uid="{00000000-0004-0000-0200-00002A000000}"/>
  </hyperlink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643"/>
  <sheetViews>
    <sheetView workbookViewId="0">
      <pane xSplit="1" topLeftCell="B1" activePane="topRight" state="frozen"/>
      <selection pane="topRight" activeCell="C304" sqref="C304"/>
    </sheetView>
  </sheetViews>
  <sheetFormatPr baseColWidth="10" defaultColWidth="8.88671875" defaultRowHeight="14.4" x14ac:dyDescent="0.3"/>
  <cols>
    <col min="1" max="1" width="50.5546875" customWidth="1"/>
    <col min="2" max="39" width="13" customWidth="1"/>
  </cols>
  <sheetData>
    <row r="1" spans="1:39" x14ac:dyDescent="0.3">
      <c r="A1" s="1" t="s">
        <v>24</v>
      </c>
    </row>
    <row r="2" spans="1:39" ht="130.05000000000001" customHeight="1" x14ac:dyDescent="0.3">
      <c r="A2" s="19" t="s">
        <v>259</v>
      </c>
      <c r="B2" s="33"/>
      <c r="C2" s="33" t="s">
        <v>25</v>
      </c>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row>
    <row r="3" spans="1:39" ht="22.05" customHeight="1" x14ac:dyDescent="0.3">
      <c r="A3" s="2"/>
      <c r="B3" s="2"/>
      <c r="C3" s="51" t="s">
        <v>1</v>
      </c>
      <c r="D3" s="52"/>
      <c r="E3" s="52"/>
      <c r="F3" s="52"/>
      <c r="G3" s="53"/>
      <c r="H3" s="51" t="s">
        <v>2</v>
      </c>
      <c r="I3" s="52"/>
      <c r="J3" s="53"/>
      <c r="K3" s="51" t="s">
        <v>26</v>
      </c>
      <c r="L3" s="53"/>
      <c r="M3" s="51" t="s">
        <v>28</v>
      </c>
      <c r="N3" s="53"/>
      <c r="O3" s="51" t="s">
        <v>29</v>
      </c>
      <c r="P3" s="53"/>
      <c r="Q3" s="51" t="s">
        <v>30</v>
      </c>
      <c r="R3" s="52"/>
      <c r="S3" s="52"/>
      <c r="T3" s="53"/>
      <c r="U3" s="51" t="s">
        <v>31</v>
      </c>
      <c r="V3" s="52"/>
      <c r="W3" s="52"/>
      <c r="X3" s="52"/>
      <c r="Y3" s="52"/>
      <c r="Z3" s="53"/>
      <c r="AA3" s="51" t="s">
        <v>32</v>
      </c>
      <c r="AB3" s="52"/>
      <c r="AC3" s="52"/>
      <c r="AD3" s="53"/>
      <c r="AE3" s="51" t="s">
        <v>33</v>
      </c>
      <c r="AF3" s="52"/>
      <c r="AG3" s="52"/>
      <c r="AH3" s="53"/>
      <c r="AI3" s="51" t="s">
        <v>34</v>
      </c>
      <c r="AJ3" s="52"/>
      <c r="AK3" s="52"/>
      <c r="AL3" s="52"/>
      <c r="AM3" s="53"/>
    </row>
    <row r="4" spans="1:39" ht="58.05" customHeight="1" x14ac:dyDescent="0.3">
      <c r="A4" s="3" t="s">
        <v>35</v>
      </c>
      <c r="B4" s="3" t="s">
        <v>0</v>
      </c>
      <c r="C4" s="3" t="s">
        <v>3</v>
      </c>
      <c r="D4" s="3" t="s">
        <v>4</v>
      </c>
      <c r="E4" s="3" t="s">
        <v>5</v>
      </c>
      <c r="F4" s="3" t="s">
        <v>6</v>
      </c>
      <c r="G4" s="3" t="s">
        <v>7</v>
      </c>
      <c r="H4" s="3" t="s">
        <v>8</v>
      </c>
      <c r="I4" s="3" t="s">
        <v>9</v>
      </c>
      <c r="J4" s="3" t="s">
        <v>10</v>
      </c>
      <c r="K4" s="3" t="s">
        <v>36</v>
      </c>
      <c r="L4" s="3" t="s">
        <v>37</v>
      </c>
      <c r="M4" s="3" t="s">
        <v>40</v>
      </c>
      <c r="N4" s="3" t="s">
        <v>41</v>
      </c>
      <c r="O4" s="3" t="s">
        <v>42</v>
      </c>
      <c r="P4" s="3" t="s">
        <v>43</v>
      </c>
      <c r="Q4" s="3" t="s">
        <v>44</v>
      </c>
      <c r="R4" s="3" t="s">
        <v>45</v>
      </c>
      <c r="S4" s="3" t="s">
        <v>46</v>
      </c>
      <c r="T4" s="3" t="s">
        <v>47</v>
      </c>
      <c r="U4" s="3" t="s">
        <v>48</v>
      </c>
      <c r="V4" s="3" t="s">
        <v>49</v>
      </c>
      <c r="W4" s="3" t="s">
        <v>50</v>
      </c>
      <c r="X4" s="3" t="s">
        <v>51</v>
      </c>
      <c r="Y4" s="3" t="s">
        <v>52</v>
      </c>
      <c r="Z4" s="3" t="s">
        <v>53</v>
      </c>
      <c r="AA4" s="3" t="s">
        <v>54</v>
      </c>
      <c r="AB4" s="3" t="s">
        <v>55</v>
      </c>
      <c r="AC4" s="3" t="s">
        <v>56</v>
      </c>
      <c r="AD4" s="3" t="s">
        <v>57</v>
      </c>
      <c r="AE4" s="3" t="s">
        <v>58</v>
      </c>
      <c r="AF4" s="3" t="s">
        <v>59</v>
      </c>
      <c r="AG4" s="3" t="s">
        <v>60</v>
      </c>
      <c r="AH4" s="3" t="s">
        <v>61</v>
      </c>
      <c r="AI4" s="3" t="s">
        <v>62</v>
      </c>
      <c r="AJ4" s="3" t="s">
        <v>63</v>
      </c>
      <c r="AK4" s="3" t="s">
        <v>64</v>
      </c>
      <c r="AL4" s="3" t="s">
        <v>65</v>
      </c>
      <c r="AM4" s="3" t="s">
        <v>47</v>
      </c>
    </row>
    <row r="5" spans="1:39" ht="19.95" customHeight="1" x14ac:dyDescent="0.3">
      <c r="A5" s="14" t="s">
        <v>11</v>
      </c>
      <c r="B5" s="4">
        <v>642.83515840768814</v>
      </c>
      <c r="C5" s="5">
        <v>104.49721086025239</v>
      </c>
      <c r="D5" s="5">
        <v>86.454265236854553</v>
      </c>
      <c r="E5" s="5">
        <v>129.59241008758539</v>
      </c>
      <c r="F5" s="5">
        <v>191.21148782968521</v>
      </c>
      <c r="G5" s="5">
        <v>62.713899672031403</v>
      </c>
      <c r="H5" s="6">
        <v>172.68305003643039</v>
      </c>
      <c r="I5" s="6">
        <v>229.3974925875664</v>
      </c>
      <c r="J5" s="6">
        <v>240.75461578369141</v>
      </c>
      <c r="K5" s="5">
        <v>400.36906635761261</v>
      </c>
      <c r="L5" s="5">
        <v>238.86277830600741</v>
      </c>
      <c r="M5" s="6">
        <v>437.32495254278177</v>
      </c>
      <c r="N5" s="6">
        <v>205.51020586490631</v>
      </c>
      <c r="O5" s="5">
        <v>368.82475960254669</v>
      </c>
      <c r="P5" s="5">
        <v>185.4451638460159</v>
      </c>
      <c r="Q5" s="6">
        <v>353.63529598712921</v>
      </c>
      <c r="R5" s="6">
        <v>152.7052107453346</v>
      </c>
      <c r="S5" s="6">
        <v>41.858459115028381</v>
      </c>
      <c r="T5" s="6">
        <v>36.537575662136078</v>
      </c>
      <c r="U5" s="5">
        <v>100.1951496601105</v>
      </c>
      <c r="V5" s="5">
        <v>171.60863816738129</v>
      </c>
      <c r="W5" s="5">
        <v>78.733375012874603</v>
      </c>
      <c r="X5" s="5">
        <v>122.87477695941929</v>
      </c>
      <c r="Y5" s="5">
        <v>23.68774098157883</v>
      </c>
      <c r="Z5" s="5">
        <v>310.23602348566061</v>
      </c>
      <c r="AA5" s="6">
        <v>162.40733259916311</v>
      </c>
      <c r="AB5" s="6">
        <v>170.06806123256681</v>
      </c>
      <c r="AC5" s="6">
        <v>121.3754976987839</v>
      </c>
      <c r="AD5" s="6">
        <v>124.5682087540627</v>
      </c>
      <c r="AE5" s="5">
        <v>102.3827528953552</v>
      </c>
      <c r="AF5" s="5">
        <v>175.80140298604971</v>
      </c>
      <c r="AG5" s="5">
        <v>222.12981986999509</v>
      </c>
      <c r="AH5" s="5">
        <v>142.52118265628809</v>
      </c>
      <c r="AI5" s="6">
        <v>400.91064858436579</v>
      </c>
      <c r="AJ5" s="6">
        <v>133.5162019729614</v>
      </c>
      <c r="AK5" s="6">
        <v>33.706003665924072</v>
      </c>
      <c r="AL5" s="6">
        <v>43.872053146362298</v>
      </c>
      <c r="AM5" s="6">
        <v>30.83025103807449</v>
      </c>
    </row>
    <row r="6" spans="1:39" ht="19.95" customHeight="1" x14ac:dyDescent="0.3">
      <c r="A6" s="15" t="s">
        <v>12</v>
      </c>
      <c r="B6" s="4">
        <v>649</v>
      </c>
      <c r="C6" s="5">
        <v>103</v>
      </c>
      <c r="D6" s="5">
        <v>89</v>
      </c>
      <c r="E6" s="5">
        <v>133</v>
      </c>
      <c r="F6" s="5">
        <v>193</v>
      </c>
      <c r="G6" s="5">
        <v>63</v>
      </c>
      <c r="H6" s="6">
        <v>137</v>
      </c>
      <c r="I6" s="6">
        <v>259</v>
      </c>
      <c r="J6" s="6">
        <v>253</v>
      </c>
      <c r="K6" s="5">
        <v>406</v>
      </c>
      <c r="L6" s="5">
        <v>240</v>
      </c>
      <c r="M6" s="6">
        <v>445</v>
      </c>
      <c r="N6" s="6">
        <v>204</v>
      </c>
      <c r="O6" s="5">
        <v>387</v>
      </c>
      <c r="P6" s="5">
        <v>184</v>
      </c>
      <c r="Q6" s="6">
        <v>373</v>
      </c>
      <c r="R6" s="6">
        <v>142</v>
      </c>
      <c r="S6" s="6">
        <v>42</v>
      </c>
      <c r="T6" s="6">
        <v>37</v>
      </c>
      <c r="U6" s="5">
        <v>103</v>
      </c>
      <c r="V6" s="5">
        <v>170</v>
      </c>
      <c r="W6" s="5">
        <v>80</v>
      </c>
      <c r="X6" s="5">
        <v>125</v>
      </c>
      <c r="Y6" s="5">
        <v>24</v>
      </c>
      <c r="Z6" s="5">
        <v>317</v>
      </c>
      <c r="AA6" s="6">
        <v>163</v>
      </c>
      <c r="AB6" s="6">
        <v>173</v>
      </c>
      <c r="AC6" s="6">
        <v>125</v>
      </c>
      <c r="AD6" s="6">
        <v>127</v>
      </c>
      <c r="AE6" s="5">
        <v>95</v>
      </c>
      <c r="AF6" s="5">
        <v>202</v>
      </c>
      <c r="AG6" s="5">
        <v>237</v>
      </c>
      <c r="AH6" s="5">
        <v>115</v>
      </c>
      <c r="AI6" s="6">
        <v>409</v>
      </c>
      <c r="AJ6" s="6">
        <v>141</v>
      </c>
      <c r="AK6" s="6">
        <v>27</v>
      </c>
      <c r="AL6" s="6">
        <v>42</v>
      </c>
      <c r="AM6" s="6">
        <v>30</v>
      </c>
    </row>
    <row r="7" spans="1:39" ht="19.95" customHeight="1" x14ac:dyDescent="0.3">
      <c r="A7" s="16" t="s">
        <v>260</v>
      </c>
      <c r="B7" s="7">
        <v>0.36222541577449241</v>
      </c>
      <c r="C7" s="8">
        <v>0.55905238709233118</v>
      </c>
      <c r="D7" s="8">
        <v>0.5005345897121618</v>
      </c>
      <c r="E7" s="9">
        <v>0.33404179840953868</v>
      </c>
      <c r="F7" s="10">
        <v>0.30107401743485668</v>
      </c>
      <c r="G7" s="10">
        <v>0.1681894487841851</v>
      </c>
      <c r="H7" s="11">
        <v>0.32685052524698982</v>
      </c>
      <c r="I7" s="13">
        <v>0.41090630553758067</v>
      </c>
      <c r="J7" s="11">
        <v>0.34121385576296942</v>
      </c>
      <c r="K7" s="9">
        <v>0.35120070386745322</v>
      </c>
      <c r="L7" s="9">
        <v>0.38120713925101501</v>
      </c>
      <c r="M7" s="12">
        <v>0.31599796099742328</v>
      </c>
      <c r="N7" s="13">
        <v>0.46059726734007722</v>
      </c>
      <c r="O7" s="9">
        <v>0.36499880198020063</v>
      </c>
      <c r="P7" s="9">
        <v>0.4093931787758463</v>
      </c>
      <c r="Q7" s="12">
        <v>0.31822383486389622</v>
      </c>
      <c r="R7" s="11">
        <v>0.39532116342867868</v>
      </c>
      <c r="S7" s="11">
        <v>0.35139100020176051</v>
      </c>
      <c r="T7" s="11">
        <v>0.45333622260489942</v>
      </c>
      <c r="U7" s="9">
        <v>0.40011117982250499</v>
      </c>
      <c r="V7" s="8">
        <v>0.42275260719943608</v>
      </c>
      <c r="W7" s="9">
        <v>0.48029809999189521</v>
      </c>
      <c r="X7" s="9">
        <v>0.4110432447876945</v>
      </c>
      <c r="Y7" s="9">
        <v>0.40573719901460931</v>
      </c>
      <c r="Z7" s="9">
        <v>0.33196374299585851</v>
      </c>
      <c r="AA7" s="11">
        <v>0.40160217479660271</v>
      </c>
      <c r="AB7" s="11">
        <v>0.38689636327045862</v>
      </c>
      <c r="AC7" s="11">
        <v>0.35483937655919651</v>
      </c>
      <c r="AD7" s="11">
        <v>0.32601010529294921</v>
      </c>
      <c r="AE7" s="9">
        <v>0.35948121973230263</v>
      </c>
      <c r="AF7" s="9">
        <v>0.36070368452844248</v>
      </c>
      <c r="AG7" s="9">
        <v>0.37726760316647429</v>
      </c>
      <c r="AH7" s="9">
        <v>0.34262946876877742</v>
      </c>
      <c r="AI7" s="11">
        <v>0.39023051373021511</v>
      </c>
      <c r="AJ7" s="11">
        <v>0.32955638016945271</v>
      </c>
      <c r="AK7" s="11">
        <v>0.2925354161473262</v>
      </c>
      <c r="AL7" s="11">
        <v>0.32474426850516558</v>
      </c>
      <c r="AM7" s="11">
        <v>0.26905879972755159</v>
      </c>
    </row>
    <row r="8" spans="1:39" ht="19.95" customHeight="1" x14ac:dyDescent="0.3">
      <c r="A8" s="17" t="s">
        <v>14</v>
      </c>
      <c r="B8" s="7">
        <v>6.7772065153691483E-2</v>
      </c>
      <c r="C8" s="8">
        <v>0.13622849105990709</v>
      </c>
      <c r="D8" s="8">
        <v>0.14358025163187291</v>
      </c>
      <c r="E8" s="9">
        <v>4.2463971168619191E-2</v>
      </c>
      <c r="F8" s="9">
        <v>5.1116701475459533E-2</v>
      </c>
      <c r="G8" s="9">
        <v>1.371019652047022E-2</v>
      </c>
      <c r="H8" s="11">
        <v>6.7446047488136776E-2</v>
      </c>
      <c r="I8" s="11">
        <v>8.4643545243742985E-2</v>
      </c>
      <c r="J8" s="11">
        <v>5.1930302404387299E-2</v>
      </c>
      <c r="K8" s="10">
        <v>4.68162423711962E-2</v>
      </c>
      <c r="L8" s="8">
        <v>9.8957874191367881E-2</v>
      </c>
      <c r="M8" s="11">
        <v>6.5781672097158433E-2</v>
      </c>
      <c r="N8" s="11">
        <v>7.200761416366129E-2</v>
      </c>
      <c r="O8" s="9">
        <v>7.102010459667929E-2</v>
      </c>
      <c r="P8" s="9">
        <v>9.3678869125411721E-2</v>
      </c>
      <c r="Q8" s="12">
        <v>3.8778583919166963E-2</v>
      </c>
      <c r="R8" s="13">
        <v>0.10238551955856461</v>
      </c>
      <c r="S8" s="11">
        <v>0.102320154198592</v>
      </c>
      <c r="T8" s="11">
        <v>0.13474336023943831</v>
      </c>
      <c r="U8" s="8">
        <v>0.117937143309759</v>
      </c>
      <c r="V8" s="9">
        <v>6.4443880413134841E-2</v>
      </c>
      <c r="W8" s="8">
        <v>0.14673088264807371</v>
      </c>
      <c r="X8" s="9">
        <v>0.10129457817403199</v>
      </c>
      <c r="Y8" s="9">
        <v>3.2958606298126421E-2</v>
      </c>
      <c r="Z8" s="9">
        <v>5.3656768225280788E-2</v>
      </c>
      <c r="AA8" s="11">
        <v>7.4985541599167219E-2</v>
      </c>
      <c r="AB8" s="11">
        <v>6.7366495791785247E-2</v>
      </c>
      <c r="AC8" s="11">
        <v>6.6350198786899614E-2</v>
      </c>
      <c r="AD8" s="11">
        <v>7.2371874481952314E-2</v>
      </c>
      <c r="AE8" s="9">
        <v>4.2504637428721737E-2</v>
      </c>
      <c r="AF8" s="9">
        <v>5.6943976377767921E-2</v>
      </c>
      <c r="AG8" s="9">
        <v>7.8499451665803299E-2</v>
      </c>
      <c r="AH8" s="9">
        <v>8.2560530521702355E-2</v>
      </c>
      <c r="AI8" s="11">
        <v>8.0794295340512981E-2</v>
      </c>
      <c r="AJ8" s="11">
        <v>4.5254193809604777E-2</v>
      </c>
      <c r="AK8" s="11">
        <v>3.0282204920470589E-2</v>
      </c>
      <c r="AL8" s="11">
        <v>7.4085276046774326E-2</v>
      </c>
      <c r="AM8" s="11">
        <v>2.7954346910371419E-2</v>
      </c>
    </row>
    <row r="9" spans="1:39" ht="19.95" customHeight="1" x14ac:dyDescent="0.3">
      <c r="A9" s="16" t="s">
        <v>15</v>
      </c>
      <c r="B9" s="7">
        <v>0.29445335062080091</v>
      </c>
      <c r="C9" s="8">
        <v>0.42282389603242398</v>
      </c>
      <c r="D9" s="9">
        <v>0.35695433808028881</v>
      </c>
      <c r="E9" s="9">
        <v>0.29157782724091952</v>
      </c>
      <c r="F9" s="9">
        <v>0.2499573159593971</v>
      </c>
      <c r="G9" s="10">
        <v>0.15447925226371489</v>
      </c>
      <c r="H9" s="11">
        <v>0.259404477758853</v>
      </c>
      <c r="I9" s="11">
        <v>0.32626276029383772</v>
      </c>
      <c r="J9" s="11">
        <v>0.28928355335858208</v>
      </c>
      <c r="K9" s="9">
        <v>0.30438446149625698</v>
      </c>
      <c r="L9" s="9">
        <v>0.28224926505964709</v>
      </c>
      <c r="M9" s="12">
        <v>0.25021628890026493</v>
      </c>
      <c r="N9" s="13">
        <v>0.38858965317641592</v>
      </c>
      <c r="O9" s="9">
        <v>0.29397869738352128</v>
      </c>
      <c r="P9" s="9">
        <v>0.31571430965043462</v>
      </c>
      <c r="Q9" s="11">
        <v>0.27944525094472927</v>
      </c>
      <c r="R9" s="11">
        <v>0.29293564387011423</v>
      </c>
      <c r="S9" s="11">
        <v>0.24907084600316851</v>
      </c>
      <c r="T9" s="11">
        <v>0.31859286236546119</v>
      </c>
      <c r="U9" s="9">
        <v>0.28217403651274608</v>
      </c>
      <c r="V9" s="8">
        <v>0.35830872678630132</v>
      </c>
      <c r="W9" s="9">
        <v>0.33356721734382139</v>
      </c>
      <c r="X9" s="9">
        <v>0.30974866661366252</v>
      </c>
      <c r="Y9" s="9">
        <v>0.37277859271648289</v>
      </c>
      <c r="Z9" s="9">
        <v>0.27830697477057759</v>
      </c>
      <c r="AA9" s="11">
        <v>0.3266166331974355</v>
      </c>
      <c r="AB9" s="11">
        <v>0.31952986747867329</v>
      </c>
      <c r="AC9" s="11">
        <v>0.28848917777229688</v>
      </c>
      <c r="AD9" s="11">
        <v>0.2536382308109969</v>
      </c>
      <c r="AE9" s="9">
        <v>0.31697658230358078</v>
      </c>
      <c r="AF9" s="9">
        <v>0.3037597081506746</v>
      </c>
      <c r="AG9" s="9">
        <v>0.29876815150067099</v>
      </c>
      <c r="AH9" s="9">
        <v>0.26006893824707511</v>
      </c>
      <c r="AI9" s="11">
        <v>0.30943621838970209</v>
      </c>
      <c r="AJ9" s="11">
        <v>0.28430218635984789</v>
      </c>
      <c r="AK9" s="11">
        <v>0.26225321122685558</v>
      </c>
      <c r="AL9" s="11">
        <v>0.25065899245839118</v>
      </c>
      <c r="AM9" s="11">
        <v>0.24110445281718021</v>
      </c>
    </row>
    <row r="10" spans="1:39" ht="19.95" customHeight="1" x14ac:dyDescent="0.3">
      <c r="A10" s="17" t="s">
        <v>261</v>
      </c>
      <c r="B10" s="7">
        <v>0.59590169361864453</v>
      </c>
      <c r="C10" s="10">
        <v>0.43156822092985431</v>
      </c>
      <c r="D10" s="10">
        <v>0.44345448507277629</v>
      </c>
      <c r="E10" s="9">
        <v>0.63828668287796997</v>
      </c>
      <c r="F10" s="8">
        <v>0.68020878781320016</v>
      </c>
      <c r="G10" s="8">
        <v>0.75519946977575725</v>
      </c>
      <c r="H10" s="11">
        <v>0.63710732073732157</v>
      </c>
      <c r="I10" s="11">
        <v>0.5554330953397526</v>
      </c>
      <c r="J10" s="11">
        <v>0.60490622130812433</v>
      </c>
      <c r="K10" s="9">
        <v>0.61610806223642678</v>
      </c>
      <c r="L10" s="9">
        <v>0.56089850160581789</v>
      </c>
      <c r="M10" s="13">
        <v>0.65189879843280341</v>
      </c>
      <c r="N10" s="12">
        <v>0.47674006316666018</v>
      </c>
      <c r="O10" s="9">
        <v>0.60474307790151649</v>
      </c>
      <c r="P10" s="9">
        <v>0.53851671016322855</v>
      </c>
      <c r="Q10" s="13">
        <v>0.63978891722294107</v>
      </c>
      <c r="R10" s="11">
        <v>0.56673348150573633</v>
      </c>
      <c r="S10" s="11">
        <v>0.64860899979823949</v>
      </c>
      <c r="T10" s="11">
        <v>0.51983878193536237</v>
      </c>
      <c r="U10" s="9">
        <v>0.57084086489150909</v>
      </c>
      <c r="V10" s="9">
        <v>0.5469147443176805</v>
      </c>
      <c r="W10" s="9">
        <v>0.51970190000810479</v>
      </c>
      <c r="X10" s="9">
        <v>0.57177100980372475</v>
      </c>
      <c r="Y10" s="9">
        <v>0.59426280098539075</v>
      </c>
      <c r="Z10" s="9">
        <v>0.61000696152710654</v>
      </c>
      <c r="AA10" s="11">
        <v>0.54388784334253626</v>
      </c>
      <c r="AB10" s="11">
        <v>0.58558559897626572</v>
      </c>
      <c r="AC10" s="11">
        <v>0.63708551503894961</v>
      </c>
      <c r="AD10" s="11">
        <v>0.63339309027729351</v>
      </c>
      <c r="AE10" s="9">
        <v>0.60340547727156346</v>
      </c>
      <c r="AF10" s="9">
        <v>0.5819120290601747</v>
      </c>
      <c r="AG10" s="9">
        <v>0.59911657172305144</v>
      </c>
      <c r="AH10" s="9">
        <v>0.60275698570028935</v>
      </c>
      <c r="AI10" s="11">
        <v>0.57890899251904537</v>
      </c>
      <c r="AJ10" s="11">
        <v>0.61261760823791767</v>
      </c>
      <c r="AK10" s="11">
        <v>0.67030765075701104</v>
      </c>
      <c r="AL10" s="11">
        <v>0.60592040676664494</v>
      </c>
      <c r="AM10" s="11">
        <v>0.64887694850042676</v>
      </c>
    </row>
    <row r="11" spans="1:39" ht="19.95" customHeight="1" x14ac:dyDescent="0.3">
      <c r="A11" s="16" t="s">
        <v>17</v>
      </c>
      <c r="B11" s="7">
        <v>0.42452601473674562</v>
      </c>
      <c r="C11" s="9">
        <v>0.39139386676977789</v>
      </c>
      <c r="D11" s="10">
        <v>0.31764011637777051</v>
      </c>
      <c r="E11" s="8">
        <v>0.5094698391885093</v>
      </c>
      <c r="F11" s="8">
        <v>0.50071143423868014</v>
      </c>
      <c r="G11" s="10">
        <v>0.29442361007833939</v>
      </c>
      <c r="H11" s="11">
        <v>0.46252264650869601</v>
      </c>
      <c r="I11" s="11">
        <v>0.40243117344544299</v>
      </c>
      <c r="J11" s="11">
        <v>0.41832520704179449</v>
      </c>
      <c r="K11" s="9">
        <v>0.42056561369496109</v>
      </c>
      <c r="L11" s="9">
        <v>0.43054478870562141</v>
      </c>
      <c r="M11" s="13">
        <v>0.48593277001140661</v>
      </c>
      <c r="N11" s="12">
        <v>0.29385266825608242</v>
      </c>
      <c r="O11" s="8">
        <v>0.4487432672479772</v>
      </c>
      <c r="P11" s="10">
        <v>0.34790687471995407</v>
      </c>
      <c r="Q11" s="13">
        <v>0.47223872259043892</v>
      </c>
      <c r="R11" s="11">
        <v>0.41136516987473037</v>
      </c>
      <c r="S11" s="11">
        <v>0.35815619415374239</v>
      </c>
      <c r="T11" s="11">
        <v>0.45067133647026941</v>
      </c>
      <c r="U11" s="9">
        <v>0.3696784291772488</v>
      </c>
      <c r="V11" s="9">
        <v>0.4332587599595138</v>
      </c>
      <c r="W11" s="9">
        <v>0.39267277693643721</v>
      </c>
      <c r="X11" s="9">
        <v>0.44795302104862872</v>
      </c>
      <c r="Y11" s="9">
        <v>0.39498178459068062</v>
      </c>
      <c r="Z11" s="9">
        <v>0.40475467262085918</v>
      </c>
      <c r="AA11" s="12">
        <v>0.32178260353363342</v>
      </c>
      <c r="AB11" s="11">
        <v>0.38778856739094852</v>
      </c>
      <c r="AC11" s="13">
        <v>0.51025237034951254</v>
      </c>
      <c r="AD11" s="13">
        <v>0.50809764093199239</v>
      </c>
      <c r="AE11" s="9">
        <v>0.43970890312029087</v>
      </c>
      <c r="AF11" s="9">
        <v>0.38895069800162352</v>
      </c>
      <c r="AG11" s="9">
        <v>0.44328677152702017</v>
      </c>
      <c r="AH11" s="9">
        <v>0.42826160791472789</v>
      </c>
      <c r="AI11" s="11">
        <v>0.41028763871389012</v>
      </c>
      <c r="AJ11" s="11">
        <v>0.41240029241392001</v>
      </c>
      <c r="AK11" s="11">
        <v>0.59414220341834745</v>
      </c>
      <c r="AL11" s="11">
        <v>0.41267307742973092</v>
      </c>
      <c r="AM11" s="11">
        <v>0.49362132544876192</v>
      </c>
    </row>
    <row r="12" spans="1:39" ht="19.95" customHeight="1" x14ac:dyDescent="0.3">
      <c r="A12" s="17" t="s">
        <v>18</v>
      </c>
      <c r="B12" s="7">
        <v>0.12463248661167151</v>
      </c>
      <c r="C12" s="10">
        <v>4.0174354160076448E-2</v>
      </c>
      <c r="D12" s="9">
        <v>0.1080096512319101</v>
      </c>
      <c r="E12" s="9">
        <v>0.12180542293256411</v>
      </c>
      <c r="F12" s="9">
        <v>0.14265993886159661</v>
      </c>
      <c r="G12" s="8">
        <v>0.2432693116894051</v>
      </c>
      <c r="H12" s="11">
        <v>0.13174951388193301</v>
      </c>
      <c r="I12" s="11">
        <v>0.1043399758699313</v>
      </c>
      <c r="J12" s="11">
        <v>0.13886299718812689</v>
      </c>
      <c r="K12" s="9">
        <v>0.13955146572620589</v>
      </c>
      <c r="L12" s="9">
        <v>0.1015062053789681</v>
      </c>
      <c r="M12" s="11">
        <v>0.1201105107755716</v>
      </c>
      <c r="N12" s="11">
        <v>0.1342552343462633</v>
      </c>
      <c r="O12" s="9">
        <v>0.1150830708742451</v>
      </c>
      <c r="P12" s="9">
        <v>0.12315939038038611</v>
      </c>
      <c r="Q12" s="11">
        <v>0.123074602910383</v>
      </c>
      <c r="R12" s="11">
        <v>0.123645380148448</v>
      </c>
      <c r="S12" s="11">
        <v>0.1053685840717227</v>
      </c>
      <c r="T12" s="11">
        <v>4.3723736561513231E-2</v>
      </c>
      <c r="U12" s="9">
        <v>0.1444411515282977</v>
      </c>
      <c r="V12" s="10">
        <v>8.274841653695697E-2</v>
      </c>
      <c r="W12" s="9">
        <v>7.9994029858605972E-2</v>
      </c>
      <c r="X12" s="9">
        <v>0.1034580713565585</v>
      </c>
      <c r="Y12" s="9">
        <v>0.1992810163947101</v>
      </c>
      <c r="Z12" s="8">
        <v>0.1530521603272133</v>
      </c>
      <c r="AA12" s="11">
        <v>0.15319376597079809</v>
      </c>
      <c r="AB12" s="11">
        <v>0.16247963101860069</v>
      </c>
      <c r="AC12" s="11">
        <v>7.6401785667396679E-2</v>
      </c>
      <c r="AD12" s="11">
        <v>0.10119413763883631</v>
      </c>
      <c r="AE12" s="9">
        <v>9.7380021893959029E-2</v>
      </c>
      <c r="AF12" s="9">
        <v>0.12748455236494799</v>
      </c>
      <c r="AG12" s="9">
        <v>0.1259622861472805</v>
      </c>
      <c r="AH12" s="9">
        <v>0.13861915885005621</v>
      </c>
      <c r="AI12" s="11">
        <v>0.1237576871721813</v>
      </c>
      <c r="AJ12" s="11">
        <v>0.1400474701644196</v>
      </c>
      <c r="AK12" s="11">
        <v>7.6165447338663692E-2</v>
      </c>
      <c r="AL12" s="11">
        <v>0.1374327119915314</v>
      </c>
      <c r="AM12" s="11">
        <v>0.1040236498323415</v>
      </c>
    </row>
    <row r="13" spans="1:39" ht="19.95" customHeight="1" x14ac:dyDescent="0.3">
      <c r="A13" s="16" t="s">
        <v>19</v>
      </c>
      <c r="B13" s="7">
        <v>4.6743192270227413E-2</v>
      </c>
      <c r="C13" s="10">
        <v>0</v>
      </c>
      <c r="D13" s="9">
        <v>1.780471746309566E-2</v>
      </c>
      <c r="E13" s="10">
        <v>7.0114207568966009E-3</v>
      </c>
      <c r="F13" s="9">
        <v>3.6837414712923407E-2</v>
      </c>
      <c r="G13" s="8">
        <v>0.21750654800801281</v>
      </c>
      <c r="H13" s="11">
        <v>4.2835160346692568E-2</v>
      </c>
      <c r="I13" s="11">
        <v>4.8661946024378233E-2</v>
      </c>
      <c r="J13" s="11">
        <v>4.7718017078202953E-2</v>
      </c>
      <c r="K13" s="9">
        <v>5.5990982815259743E-2</v>
      </c>
      <c r="L13" s="9">
        <v>2.8847507521228399E-2</v>
      </c>
      <c r="M13" s="11">
        <v>4.5855517645825239E-2</v>
      </c>
      <c r="N13" s="11">
        <v>4.8632160564314478E-2</v>
      </c>
      <c r="O13" s="9">
        <v>4.0916739779294213E-2</v>
      </c>
      <c r="P13" s="9">
        <v>6.7450445062888262E-2</v>
      </c>
      <c r="Q13" s="11">
        <v>4.4475591722119123E-2</v>
      </c>
      <c r="R13" s="11">
        <v>3.1722931482557899E-2</v>
      </c>
      <c r="S13" s="13">
        <v>0.1850842215727744</v>
      </c>
      <c r="T13" s="11">
        <v>2.5443708903579759E-2</v>
      </c>
      <c r="U13" s="9">
        <v>5.6721284185962582E-2</v>
      </c>
      <c r="V13" s="9">
        <v>3.090756782120968E-2</v>
      </c>
      <c r="W13" s="9">
        <v>4.7035093213061742E-2</v>
      </c>
      <c r="X13" s="9">
        <v>2.03599173985376E-2</v>
      </c>
      <c r="Y13" s="9">
        <v>0</v>
      </c>
      <c r="Z13" s="9">
        <v>5.2200128579034069E-2</v>
      </c>
      <c r="AA13" s="11">
        <v>6.8911473838104684E-2</v>
      </c>
      <c r="AB13" s="11">
        <v>3.5317400566716638E-2</v>
      </c>
      <c r="AC13" s="11">
        <v>5.0431359022040413E-2</v>
      </c>
      <c r="AD13" s="11">
        <v>2.4101311706464821E-2</v>
      </c>
      <c r="AE13" s="9">
        <v>6.631655225731356E-2</v>
      </c>
      <c r="AF13" s="9">
        <v>6.5476778693603216E-2</v>
      </c>
      <c r="AG13" s="9">
        <v>2.9867514048750769E-2</v>
      </c>
      <c r="AH13" s="9">
        <v>3.5876218935505293E-2</v>
      </c>
      <c r="AI13" s="11">
        <v>4.4863666632973961E-2</v>
      </c>
      <c r="AJ13" s="11">
        <v>6.0169845659578093E-2</v>
      </c>
      <c r="AK13" s="11">
        <v>0</v>
      </c>
      <c r="AL13" s="11">
        <v>5.5814617345382761E-2</v>
      </c>
      <c r="AM13" s="11">
        <v>5.1231973219323372E-2</v>
      </c>
    </row>
    <row r="14" spans="1:39" ht="19.95" customHeight="1" x14ac:dyDescent="0.3">
      <c r="A14" s="17" t="s">
        <v>20</v>
      </c>
      <c r="B14" s="7">
        <v>4.1872890606863063E-2</v>
      </c>
      <c r="C14" s="9">
        <v>9.3793919778145159E-3</v>
      </c>
      <c r="D14" s="9">
        <v>5.6010925215061937E-2</v>
      </c>
      <c r="E14" s="9">
        <v>2.767151871249135E-2</v>
      </c>
      <c r="F14" s="9">
        <v>1.871719475194317E-2</v>
      </c>
      <c r="G14" s="9">
        <v>7.6611081440057627E-2</v>
      </c>
      <c r="H14" s="11">
        <v>3.6042154015688631E-2</v>
      </c>
      <c r="I14" s="11">
        <v>3.3660599122666737E-2</v>
      </c>
      <c r="J14" s="11">
        <v>5.3879922928906282E-2</v>
      </c>
      <c r="K14" s="9">
        <v>3.2691233896120067E-2</v>
      </c>
      <c r="L14" s="9">
        <v>5.7894359143167033E-2</v>
      </c>
      <c r="M14" s="12">
        <v>3.2103240569773331E-2</v>
      </c>
      <c r="N14" s="13">
        <v>6.2662669493262602E-2</v>
      </c>
      <c r="O14" s="9">
        <v>3.0258120118282879E-2</v>
      </c>
      <c r="P14" s="9">
        <v>5.2090111060925197E-2</v>
      </c>
      <c r="Q14" s="11">
        <v>4.198724791316271E-2</v>
      </c>
      <c r="R14" s="11">
        <v>3.794535506558501E-2</v>
      </c>
      <c r="S14" s="11">
        <v>0</v>
      </c>
      <c r="T14" s="11">
        <v>2.6824995459738252E-2</v>
      </c>
      <c r="U14" s="9">
        <v>2.9047955285985898E-2</v>
      </c>
      <c r="V14" s="9">
        <v>3.0332648482883379E-2</v>
      </c>
      <c r="W14" s="9">
        <v>0</v>
      </c>
      <c r="X14" s="9">
        <v>1.7185745408580751E-2</v>
      </c>
      <c r="Y14" s="9">
        <v>0</v>
      </c>
      <c r="Z14" s="9">
        <v>5.8029295477034969E-2</v>
      </c>
      <c r="AA14" s="11">
        <v>5.4509981860861069E-2</v>
      </c>
      <c r="AB14" s="11">
        <v>2.751803775327569E-2</v>
      </c>
      <c r="AC14" s="11">
        <v>8.0751084018538567E-3</v>
      </c>
      <c r="AD14" s="11">
        <v>4.0596804429757258E-2</v>
      </c>
      <c r="AE14" s="9">
        <v>3.7113302996133968E-2</v>
      </c>
      <c r="AF14" s="9">
        <v>5.7384286411382768E-2</v>
      </c>
      <c r="AG14" s="9">
        <v>2.3615825110474199E-2</v>
      </c>
      <c r="AH14" s="9">
        <v>5.461354553093322E-2</v>
      </c>
      <c r="AI14" s="11">
        <v>3.086049375073956E-2</v>
      </c>
      <c r="AJ14" s="11">
        <v>5.7826011592629629E-2</v>
      </c>
      <c r="AK14" s="11">
        <v>3.7156933095662682E-2</v>
      </c>
      <c r="AL14" s="11">
        <v>6.9335324728189457E-2</v>
      </c>
      <c r="AM14" s="11">
        <v>8.2064251772021701E-2</v>
      </c>
    </row>
    <row r="17" spans="1:39" x14ac:dyDescent="0.3">
      <c r="A17" s="1" t="s">
        <v>24</v>
      </c>
    </row>
    <row r="18" spans="1:39" ht="130.05000000000001" customHeight="1" x14ac:dyDescent="0.3">
      <c r="A18" s="19" t="s">
        <v>268</v>
      </c>
      <c r="B18" s="33"/>
      <c r="C18" s="33" t="s">
        <v>66</v>
      </c>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row>
    <row r="19" spans="1:39" ht="22.05" customHeight="1" x14ac:dyDescent="0.3">
      <c r="A19" s="2"/>
      <c r="B19" s="2"/>
      <c r="C19" s="51" t="s">
        <v>1</v>
      </c>
      <c r="D19" s="52"/>
      <c r="E19" s="52"/>
      <c r="F19" s="52"/>
      <c r="G19" s="53"/>
      <c r="H19" s="51" t="s">
        <v>2</v>
      </c>
      <c r="I19" s="52"/>
      <c r="J19" s="53"/>
      <c r="K19" s="51" t="s">
        <v>26</v>
      </c>
      <c r="L19" s="53"/>
      <c r="M19" s="51" t="s">
        <v>28</v>
      </c>
      <c r="N19" s="53"/>
      <c r="O19" s="51" t="s">
        <v>29</v>
      </c>
      <c r="P19" s="53"/>
      <c r="Q19" s="51" t="s">
        <v>30</v>
      </c>
      <c r="R19" s="52"/>
      <c r="S19" s="52"/>
      <c r="T19" s="53"/>
      <c r="U19" s="51" t="s">
        <v>31</v>
      </c>
      <c r="V19" s="52"/>
      <c r="W19" s="52"/>
      <c r="X19" s="52"/>
      <c r="Y19" s="52"/>
      <c r="Z19" s="53"/>
      <c r="AA19" s="51" t="s">
        <v>32</v>
      </c>
      <c r="AB19" s="52"/>
      <c r="AC19" s="52"/>
      <c r="AD19" s="53"/>
      <c r="AE19" s="51" t="s">
        <v>33</v>
      </c>
      <c r="AF19" s="52"/>
      <c r="AG19" s="52"/>
      <c r="AH19" s="53"/>
      <c r="AI19" s="51" t="s">
        <v>34</v>
      </c>
      <c r="AJ19" s="52"/>
      <c r="AK19" s="52"/>
      <c r="AL19" s="52"/>
      <c r="AM19" s="53"/>
    </row>
    <row r="20" spans="1:39" ht="58.05" customHeight="1" x14ac:dyDescent="0.3">
      <c r="A20" s="3" t="s">
        <v>35</v>
      </c>
      <c r="B20" s="3" t="s">
        <v>0</v>
      </c>
      <c r="C20" s="3" t="s">
        <v>3</v>
      </c>
      <c r="D20" s="3" t="s">
        <v>4</v>
      </c>
      <c r="E20" s="3" t="s">
        <v>5</v>
      </c>
      <c r="F20" s="3" t="s">
        <v>6</v>
      </c>
      <c r="G20" s="3" t="s">
        <v>7</v>
      </c>
      <c r="H20" s="3" t="s">
        <v>8</v>
      </c>
      <c r="I20" s="3" t="s">
        <v>9</v>
      </c>
      <c r="J20" s="3" t="s">
        <v>10</v>
      </c>
      <c r="K20" s="3" t="s">
        <v>36</v>
      </c>
      <c r="L20" s="3" t="s">
        <v>37</v>
      </c>
      <c r="M20" s="3" t="s">
        <v>40</v>
      </c>
      <c r="N20" s="3" t="s">
        <v>41</v>
      </c>
      <c r="O20" s="3" t="s">
        <v>42</v>
      </c>
      <c r="P20" s="3" t="s">
        <v>43</v>
      </c>
      <c r="Q20" s="3" t="s">
        <v>44</v>
      </c>
      <c r="R20" s="3" t="s">
        <v>45</v>
      </c>
      <c r="S20" s="3" t="s">
        <v>46</v>
      </c>
      <c r="T20" s="3" t="s">
        <v>47</v>
      </c>
      <c r="U20" s="3" t="s">
        <v>48</v>
      </c>
      <c r="V20" s="3" t="s">
        <v>49</v>
      </c>
      <c r="W20" s="3" t="s">
        <v>50</v>
      </c>
      <c r="X20" s="3" t="s">
        <v>51</v>
      </c>
      <c r="Y20" s="3" t="s">
        <v>52</v>
      </c>
      <c r="Z20" s="3" t="s">
        <v>53</v>
      </c>
      <c r="AA20" s="3" t="s">
        <v>54</v>
      </c>
      <c r="AB20" s="3" t="s">
        <v>55</v>
      </c>
      <c r="AC20" s="3" t="s">
        <v>56</v>
      </c>
      <c r="AD20" s="3" t="s">
        <v>57</v>
      </c>
      <c r="AE20" s="3" t="s">
        <v>58</v>
      </c>
      <c r="AF20" s="3" t="s">
        <v>59</v>
      </c>
      <c r="AG20" s="3" t="s">
        <v>60</v>
      </c>
      <c r="AH20" s="3" t="s">
        <v>61</v>
      </c>
      <c r="AI20" s="3" t="s">
        <v>62</v>
      </c>
      <c r="AJ20" s="3" t="s">
        <v>63</v>
      </c>
      <c r="AK20" s="3" t="s">
        <v>64</v>
      </c>
      <c r="AL20" s="3" t="s">
        <v>65</v>
      </c>
      <c r="AM20" s="3" t="s">
        <v>47</v>
      </c>
    </row>
    <row r="21" spans="1:39" ht="19.95" customHeight="1" x14ac:dyDescent="0.3">
      <c r="A21" s="14" t="s">
        <v>11</v>
      </c>
      <c r="B21" s="4">
        <v>676.71182495355606</v>
      </c>
      <c r="C21" s="5">
        <v>123.8835155367851</v>
      </c>
      <c r="D21" s="5">
        <v>84.728808522224426</v>
      </c>
      <c r="E21" s="5">
        <v>122.1372346878052</v>
      </c>
      <c r="F21" s="5">
        <v>220.63839709758761</v>
      </c>
      <c r="G21" s="5">
        <v>70.674589216709137</v>
      </c>
      <c r="H21" s="6">
        <v>182.37948632240301</v>
      </c>
      <c r="I21" s="6">
        <v>242.81005781888959</v>
      </c>
      <c r="J21" s="6">
        <v>251.52228081226349</v>
      </c>
      <c r="K21" s="5">
        <v>427.76536357402802</v>
      </c>
      <c r="L21" s="5">
        <v>247.1241974234581</v>
      </c>
      <c r="M21" s="6">
        <v>444.44205719232559</v>
      </c>
      <c r="N21" s="6">
        <v>225.38167852163309</v>
      </c>
      <c r="O21" s="5">
        <v>385.15174090862268</v>
      </c>
      <c r="P21" s="5">
        <v>216.86445814371109</v>
      </c>
      <c r="Q21" s="6">
        <v>367.17856979370117</v>
      </c>
      <c r="R21" s="6">
        <v>148.61918866634369</v>
      </c>
      <c r="S21" s="6">
        <v>31.835237085819241</v>
      </c>
      <c r="T21" s="6">
        <v>49.240257620811462</v>
      </c>
      <c r="U21" s="5">
        <v>117.0173727273941</v>
      </c>
      <c r="V21" s="5">
        <v>170.91513699293139</v>
      </c>
      <c r="W21" s="5">
        <v>78.676125705242157</v>
      </c>
      <c r="X21" s="5">
        <v>94.321862637996674</v>
      </c>
      <c r="Y21" s="5">
        <v>21.809223353862759</v>
      </c>
      <c r="Z21" s="5">
        <v>347.84869879484182</v>
      </c>
      <c r="AA21" s="6">
        <v>201.5406355261803</v>
      </c>
      <c r="AB21" s="6">
        <v>162.67640066146851</v>
      </c>
      <c r="AC21" s="6">
        <v>150.94242626428601</v>
      </c>
      <c r="AD21" s="6">
        <v>106.20958477258679</v>
      </c>
      <c r="AE21" s="5">
        <v>113.5193961858749</v>
      </c>
      <c r="AF21" s="5">
        <v>199.43893796205521</v>
      </c>
      <c r="AG21" s="5">
        <v>229.0805495977402</v>
      </c>
      <c r="AH21" s="5">
        <v>134.67294120788571</v>
      </c>
      <c r="AI21" s="6">
        <v>440.48860108852392</v>
      </c>
      <c r="AJ21" s="6">
        <v>135.66874295473099</v>
      </c>
      <c r="AK21" s="6">
        <v>27.743889689445499</v>
      </c>
      <c r="AL21" s="6">
        <v>29.20685243606567</v>
      </c>
      <c r="AM21" s="6">
        <v>43.603738784790039</v>
      </c>
    </row>
    <row r="22" spans="1:39" ht="19.95" customHeight="1" x14ac:dyDescent="0.3">
      <c r="A22" s="15" t="s">
        <v>12</v>
      </c>
      <c r="B22" s="4">
        <v>684</v>
      </c>
      <c r="C22" s="5">
        <v>123</v>
      </c>
      <c r="D22" s="5">
        <v>87</v>
      </c>
      <c r="E22" s="5">
        <v>123</v>
      </c>
      <c r="F22" s="5">
        <v>220</v>
      </c>
      <c r="G22" s="5">
        <v>76</v>
      </c>
      <c r="H22" s="6">
        <v>149</v>
      </c>
      <c r="I22" s="6">
        <v>273</v>
      </c>
      <c r="J22" s="6">
        <v>262</v>
      </c>
      <c r="K22" s="5">
        <v>437</v>
      </c>
      <c r="L22" s="5">
        <v>245</v>
      </c>
      <c r="M22" s="6">
        <v>450</v>
      </c>
      <c r="N22" s="6">
        <v>227</v>
      </c>
      <c r="O22" s="5">
        <v>400</v>
      </c>
      <c r="P22" s="5">
        <v>215</v>
      </c>
      <c r="Q22" s="6">
        <v>380</v>
      </c>
      <c r="R22" s="6">
        <v>145</v>
      </c>
      <c r="S22" s="6">
        <v>31</v>
      </c>
      <c r="T22" s="6">
        <v>50</v>
      </c>
      <c r="U22" s="5">
        <v>117</v>
      </c>
      <c r="V22" s="5">
        <v>168</v>
      </c>
      <c r="W22" s="5">
        <v>77</v>
      </c>
      <c r="X22" s="5">
        <v>95</v>
      </c>
      <c r="Y22" s="5">
        <v>21</v>
      </c>
      <c r="Z22" s="5">
        <v>358</v>
      </c>
      <c r="AA22" s="6">
        <v>200</v>
      </c>
      <c r="AB22" s="6">
        <v>164</v>
      </c>
      <c r="AC22" s="6">
        <v>156</v>
      </c>
      <c r="AD22" s="6">
        <v>107</v>
      </c>
      <c r="AE22" s="5">
        <v>107</v>
      </c>
      <c r="AF22" s="5">
        <v>226</v>
      </c>
      <c r="AG22" s="5">
        <v>241</v>
      </c>
      <c r="AH22" s="5">
        <v>110</v>
      </c>
      <c r="AI22" s="6">
        <v>446</v>
      </c>
      <c r="AJ22" s="6">
        <v>142</v>
      </c>
      <c r="AK22" s="6">
        <v>23</v>
      </c>
      <c r="AL22" s="6">
        <v>30</v>
      </c>
      <c r="AM22" s="6">
        <v>43</v>
      </c>
    </row>
    <row r="23" spans="1:39" ht="19.95" customHeight="1" x14ac:dyDescent="0.3">
      <c r="A23" s="16" t="s">
        <v>260</v>
      </c>
      <c r="B23" s="7">
        <v>0.30122262359281587</v>
      </c>
      <c r="C23" s="8">
        <v>0.41508985665561421</v>
      </c>
      <c r="D23" s="8">
        <v>0.43744478218195942</v>
      </c>
      <c r="E23" s="9">
        <v>0.25393494822561058</v>
      </c>
      <c r="F23" s="10">
        <v>0.259217262206697</v>
      </c>
      <c r="G23" s="9">
        <v>0.2454957456925923</v>
      </c>
      <c r="H23" s="13">
        <v>0.4076155203004887</v>
      </c>
      <c r="I23" s="11">
        <v>0.29362054147669908</v>
      </c>
      <c r="J23" s="12">
        <v>0.23141560770922159</v>
      </c>
      <c r="K23" s="9">
        <v>0.28198545164339522</v>
      </c>
      <c r="L23" s="9">
        <v>0.33277672781595508</v>
      </c>
      <c r="M23" s="11">
        <v>0.29514370026266018</v>
      </c>
      <c r="N23" s="11">
        <v>0.31369357671748499</v>
      </c>
      <c r="O23" s="9">
        <v>0.26992579259136729</v>
      </c>
      <c r="P23" s="9">
        <v>0.3245401855575491</v>
      </c>
      <c r="Q23" s="12">
        <v>0.26896242815818572</v>
      </c>
      <c r="R23" s="11">
        <v>0.35050344843548242</v>
      </c>
      <c r="S23" s="13">
        <v>0.52561157687441562</v>
      </c>
      <c r="T23" s="11">
        <v>0.30335763602766141</v>
      </c>
      <c r="U23" s="9">
        <v>0.3469306299406309</v>
      </c>
      <c r="V23" s="9">
        <v>0.33972369219916038</v>
      </c>
      <c r="W23" s="8">
        <v>0.38602656201793872</v>
      </c>
      <c r="X23" s="9">
        <v>0.33759650696076532</v>
      </c>
      <c r="Y23" s="8">
        <v>0.62522392337093924</v>
      </c>
      <c r="Z23" s="10">
        <v>0.23484727986726089</v>
      </c>
      <c r="AA23" s="11">
        <v>0.29728565949788799</v>
      </c>
      <c r="AB23" s="11">
        <v>0.32223299817859008</v>
      </c>
      <c r="AC23" s="11">
        <v>0.29918653023463598</v>
      </c>
      <c r="AD23" s="11">
        <v>0.33066629742807652</v>
      </c>
      <c r="AE23" s="9">
        <v>0.32614662538123462</v>
      </c>
      <c r="AF23" s="10">
        <v>0.23607104739466839</v>
      </c>
      <c r="AG23" s="9">
        <v>0.34779809066714901</v>
      </c>
      <c r="AH23" s="9">
        <v>0.29747183252317988</v>
      </c>
      <c r="AI23" s="13">
        <v>0.32926928714469289</v>
      </c>
      <c r="AJ23" s="12">
        <v>0.20384989734864309</v>
      </c>
      <c r="AK23" s="11">
        <v>0.33833456905040998</v>
      </c>
      <c r="AL23" s="11">
        <v>0.34162863830165369</v>
      </c>
      <c r="AM23" s="11">
        <v>0.27018027508476578</v>
      </c>
    </row>
    <row r="24" spans="1:39" ht="19.95" customHeight="1" x14ac:dyDescent="0.3">
      <c r="A24" s="17" t="s">
        <v>14</v>
      </c>
      <c r="B24" s="7">
        <v>4.9287625885911547E-2</v>
      </c>
      <c r="C24" s="9">
        <v>2.4840200058092291E-2</v>
      </c>
      <c r="D24" s="9">
        <v>6.5662252631037588E-2</v>
      </c>
      <c r="E24" s="9">
        <v>3.3459828796358393E-2</v>
      </c>
      <c r="F24" s="9">
        <v>5.5208659501775038E-2</v>
      </c>
      <c r="G24" s="9">
        <v>8.1220517999818012E-2</v>
      </c>
      <c r="H24" s="11">
        <v>5.2253954846643802E-2</v>
      </c>
      <c r="I24" s="11">
        <v>6.9833436935358914E-2</v>
      </c>
      <c r="J24" s="12">
        <v>2.7302587013346188E-2</v>
      </c>
      <c r="K24" s="9">
        <v>4.6625880008747213E-2</v>
      </c>
      <c r="L24" s="9">
        <v>5.4258477667431262E-2</v>
      </c>
      <c r="M24" s="11">
        <v>4.3928542712543782E-2</v>
      </c>
      <c r="N24" s="11">
        <v>5.7897840342435232E-2</v>
      </c>
      <c r="O24" s="10">
        <v>3.228969314223689E-2</v>
      </c>
      <c r="P24" s="8">
        <v>8.2277765711714843E-2</v>
      </c>
      <c r="Q24" s="11">
        <v>3.8610177990740069E-2</v>
      </c>
      <c r="R24" s="11">
        <v>8.2329256355245586E-2</v>
      </c>
      <c r="S24" s="11">
        <v>3.7227246725400717E-2</v>
      </c>
      <c r="T24" s="11">
        <v>3.9424436254677828E-2</v>
      </c>
      <c r="U24" s="9">
        <v>4.8279129682029458E-2</v>
      </c>
      <c r="V24" s="9">
        <v>5.7092191135504108E-2</v>
      </c>
      <c r="W24" s="9">
        <v>4.8274969099496481E-2</v>
      </c>
      <c r="X24" s="8">
        <v>9.9654777435352809E-2</v>
      </c>
      <c r="Y24" s="8">
        <v>0.13766616100395679</v>
      </c>
      <c r="Z24" s="9">
        <v>4.7477628792520238E-2</v>
      </c>
      <c r="AA24" s="11">
        <v>5.8809131255504049E-2</v>
      </c>
      <c r="AB24" s="11">
        <v>5.7300446818438107E-2</v>
      </c>
      <c r="AC24" s="11">
        <v>3.3885844200585512E-2</v>
      </c>
      <c r="AD24" s="11">
        <v>4.9004078169555237E-2</v>
      </c>
      <c r="AE24" s="9">
        <v>8.6116227060733519E-2</v>
      </c>
      <c r="AF24" s="9">
        <v>3.730391979155815E-2</v>
      </c>
      <c r="AG24" s="9">
        <v>4.4628032629656568E-2</v>
      </c>
      <c r="AH24" s="9">
        <v>4.3916682317763057E-2</v>
      </c>
      <c r="AI24" s="11">
        <v>5.273309343684613E-2</v>
      </c>
      <c r="AJ24" s="11">
        <v>3.0141088998548581E-2</v>
      </c>
      <c r="AK24" s="11">
        <v>4.2717089738367783E-2</v>
      </c>
      <c r="AL24" s="11">
        <v>0.1070697967773991</v>
      </c>
      <c r="AM24" s="11">
        <v>3.9530533705187769E-2</v>
      </c>
    </row>
    <row r="25" spans="1:39" ht="19.95" customHeight="1" x14ac:dyDescent="0.3">
      <c r="A25" s="16" t="s">
        <v>15</v>
      </c>
      <c r="B25" s="7">
        <v>0.25193499770690442</v>
      </c>
      <c r="C25" s="8">
        <v>0.39024965659752192</v>
      </c>
      <c r="D25" s="8">
        <v>0.37178252955092178</v>
      </c>
      <c r="E25" s="9">
        <v>0.2204751194292523</v>
      </c>
      <c r="F25" s="10">
        <v>0.20400860270492199</v>
      </c>
      <c r="G25" s="10">
        <v>0.16427522769277431</v>
      </c>
      <c r="H25" s="13">
        <v>0.3553615654538449</v>
      </c>
      <c r="I25" s="11">
        <v>0.22378710454134021</v>
      </c>
      <c r="J25" s="12">
        <v>0.20411302069587539</v>
      </c>
      <c r="K25" s="9">
        <v>0.23535957163464799</v>
      </c>
      <c r="L25" s="9">
        <v>0.27851825014852388</v>
      </c>
      <c r="M25" s="11">
        <v>0.25121515755011642</v>
      </c>
      <c r="N25" s="11">
        <v>0.25579573637504982</v>
      </c>
      <c r="O25" s="9">
        <v>0.23763609944913039</v>
      </c>
      <c r="P25" s="9">
        <v>0.24226241984583419</v>
      </c>
      <c r="Q25" s="11">
        <v>0.23035225016744559</v>
      </c>
      <c r="R25" s="11">
        <v>0.26817419208023691</v>
      </c>
      <c r="S25" s="13">
        <v>0.48838433014901489</v>
      </c>
      <c r="T25" s="11">
        <v>0.26393319977298352</v>
      </c>
      <c r="U25" s="9">
        <v>0.29865150025860138</v>
      </c>
      <c r="V25" s="9">
        <v>0.28263150106365642</v>
      </c>
      <c r="W25" s="8">
        <v>0.3377515929184422</v>
      </c>
      <c r="X25" s="9">
        <v>0.23794172952541251</v>
      </c>
      <c r="Y25" s="8">
        <v>0.48755776236698239</v>
      </c>
      <c r="Z25" s="10">
        <v>0.18736965107474071</v>
      </c>
      <c r="AA25" s="11">
        <v>0.23847652824238399</v>
      </c>
      <c r="AB25" s="11">
        <v>0.26493255136015198</v>
      </c>
      <c r="AC25" s="11">
        <v>0.26530068603405049</v>
      </c>
      <c r="AD25" s="11">
        <v>0.2816622192585212</v>
      </c>
      <c r="AE25" s="9">
        <v>0.24003039832050099</v>
      </c>
      <c r="AF25" s="10">
        <v>0.19876712760311019</v>
      </c>
      <c r="AG25" s="8">
        <v>0.30317005803749247</v>
      </c>
      <c r="AH25" s="9">
        <v>0.25355515020541691</v>
      </c>
      <c r="AI25" s="13">
        <v>0.27653619370784682</v>
      </c>
      <c r="AJ25" s="12">
        <v>0.17370880835009461</v>
      </c>
      <c r="AK25" s="11">
        <v>0.2956174793120423</v>
      </c>
      <c r="AL25" s="11">
        <v>0.23455884152425471</v>
      </c>
      <c r="AM25" s="11">
        <v>0.23064974137957811</v>
      </c>
    </row>
    <row r="26" spans="1:39" ht="19.95" customHeight="1" x14ac:dyDescent="0.3">
      <c r="A26" s="17" t="s">
        <v>261</v>
      </c>
      <c r="B26" s="7">
        <v>0.58284638147357548</v>
      </c>
      <c r="C26" s="10">
        <v>0.49415925482555589</v>
      </c>
      <c r="D26" s="10">
        <v>0.46208082922478172</v>
      </c>
      <c r="E26" s="9">
        <v>0.62332162911187761</v>
      </c>
      <c r="F26" s="8">
        <v>0.64221912604915909</v>
      </c>
      <c r="G26" s="9">
        <v>0.6760929265014104</v>
      </c>
      <c r="H26" s="12">
        <v>0.49566219848100901</v>
      </c>
      <c r="I26" s="11">
        <v>0.61377905900122653</v>
      </c>
      <c r="J26" s="11">
        <v>0.6162026362894375</v>
      </c>
      <c r="K26" s="9">
        <v>0.60661205764533699</v>
      </c>
      <c r="L26" s="9">
        <v>0.54259869665017813</v>
      </c>
      <c r="M26" s="13">
        <v>0.61567132810851843</v>
      </c>
      <c r="N26" s="12">
        <v>0.52244309824124524</v>
      </c>
      <c r="O26" s="8">
        <v>0.64530911716588291</v>
      </c>
      <c r="P26" s="10">
        <v>0.51403479142843578</v>
      </c>
      <c r="Q26" s="13">
        <v>0.63906391178074595</v>
      </c>
      <c r="R26" s="11">
        <v>0.5455359364529363</v>
      </c>
      <c r="S26" s="12">
        <v>0.3646735335811182</v>
      </c>
      <c r="T26" s="11">
        <v>0.53704667004016216</v>
      </c>
      <c r="U26" s="9">
        <v>0.57399778904080367</v>
      </c>
      <c r="V26" s="9">
        <v>0.58902626566759264</v>
      </c>
      <c r="W26" s="9">
        <v>0.57980351476458658</v>
      </c>
      <c r="X26" s="9">
        <v>0.6147658555971659</v>
      </c>
      <c r="Y26" s="10">
        <v>0.37477607662906082</v>
      </c>
      <c r="Z26" s="9">
        <v>0.61645840382888373</v>
      </c>
      <c r="AA26" s="11">
        <v>0.55252597641502743</v>
      </c>
      <c r="AB26" s="11">
        <v>0.58976678705820662</v>
      </c>
      <c r="AC26" s="11">
        <v>0.61053774368334401</v>
      </c>
      <c r="AD26" s="11">
        <v>0.61394798306838738</v>
      </c>
      <c r="AE26" s="10">
        <v>0.48196497984817249</v>
      </c>
      <c r="AF26" s="9">
        <v>0.61638941374975498</v>
      </c>
      <c r="AG26" s="9">
        <v>0.57240894103724371</v>
      </c>
      <c r="AH26" s="9">
        <v>0.6359619041101453</v>
      </c>
      <c r="AI26" s="11">
        <v>0.57480719753590004</v>
      </c>
      <c r="AJ26" s="11">
        <v>0.64872940486288821</v>
      </c>
      <c r="AK26" s="11">
        <v>0.41983247169718779</v>
      </c>
      <c r="AL26" s="11">
        <v>0.60126192366260067</v>
      </c>
      <c r="AM26" s="11">
        <v>0.55045654035881408</v>
      </c>
    </row>
    <row r="27" spans="1:39" ht="19.95" customHeight="1" x14ac:dyDescent="0.3">
      <c r="A27" s="16" t="s">
        <v>17</v>
      </c>
      <c r="B27" s="7">
        <v>0.35823673696778308</v>
      </c>
      <c r="C27" s="9">
        <v>0.42431963764037139</v>
      </c>
      <c r="D27" s="9">
        <v>0.29175012167066822</v>
      </c>
      <c r="E27" s="9">
        <v>0.37568949504737531</v>
      </c>
      <c r="F27" s="9">
        <v>0.40417130852060862</v>
      </c>
      <c r="G27" s="10">
        <v>0.17221375650491491</v>
      </c>
      <c r="H27" s="11">
        <v>0.34848823115556588</v>
      </c>
      <c r="I27" s="11">
        <v>0.3998905694233223</v>
      </c>
      <c r="J27" s="11">
        <v>0.32509437694486859</v>
      </c>
      <c r="K27" s="9">
        <v>0.34766115556410698</v>
      </c>
      <c r="L27" s="9">
        <v>0.3791843793744728</v>
      </c>
      <c r="M27" s="11">
        <v>0.36269551672509381</v>
      </c>
      <c r="N27" s="11">
        <v>0.35072065492048649</v>
      </c>
      <c r="O27" s="9">
        <v>0.36949949510381741</v>
      </c>
      <c r="P27" s="9">
        <v>0.34237418912019391</v>
      </c>
      <c r="Q27" s="11">
        <v>0.36304940203623842</v>
      </c>
      <c r="R27" s="11">
        <v>0.37723181901322589</v>
      </c>
      <c r="S27" s="11">
        <v>0.26759150118724689</v>
      </c>
      <c r="T27" s="11">
        <v>0.33897573522374391</v>
      </c>
      <c r="U27" s="9">
        <v>0.38448622610712729</v>
      </c>
      <c r="V27" s="9">
        <v>0.40205728174153083</v>
      </c>
      <c r="W27" s="9">
        <v>0.43058828495670248</v>
      </c>
      <c r="X27" s="9">
        <v>0.38320930616544169</v>
      </c>
      <c r="Y27" s="9">
        <v>0.33616197097480582</v>
      </c>
      <c r="Z27" s="9">
        <v>0.35296797126991569</v>
      </c>
      <c r="AA27" s="11">
        <v>0.35006758713320058</v>
      </c>
      <c r="AB27" s="11">
        <v>0.37214496704405758</v>
      </c>
      <c r="AC27" s="11">
        <v>0.36129871274529152</v>
      </c>
      <c r="AD27" s="11">
        <v>0.3424202076036042</v>
      </c>
      <c r="AE27" s="9">
        <v>0.27844427248219272</v>
      </c>
      <c r="AF27" s="9">
        <v>0.35260199050310947</v>
      </c>
      <c r="AG27" s="9">
        <v>0.38890204563758513</v>
      </c>
      <c r="AH27" s="9">
        <v>0.38167837600239313</v>
      </c>
      <c r="AI27" s="11">
        <v>0.37660460028515341</v>
      </c>
      <c r="AJ27" s="11">
        <v>0.28942909123441779</v>
      </c>
      <c r="AK27" s="11">
        <v>0.37469057785476262</v>
      </c>
      <c r="AL27" s="11">
        <v>0.37830518986164008</v>
      </c>
      <c r="AM27" s="11">
        <v>0.36285979227123738</v>
      </c>
    </row>
    <row r="28" spans="1:39" ht="19.95" customHeight="1" x14ac:dyDescent="0.3">
      <c r="A28" s="17" t="s">
        <v>18</v>
      </c>
      <c r="B28" s="7">
        <v>0.12908998136283051</v>
      </c>
      <c r="C28" s="10">
        <v>4.4123283543500119E-2</v>
      </c>
      <c r="D28" s="9">
        <v>0.12680101047958939</v>
      </c>
      <c r="E28" s="9">
        <v>0.17117195000587679</v>
      </c>
      <c r="F28" s="9">
        <v>0.1608549021558956</v>
      </c>
      <c r="G28" s="9">
        <v>0.1319427555367958</v>
      </c>
      <c r="H28" s="11">
        <v>0.1104230052829159</v>
      </c>
      <c r="I28" s="11">
        <v>0.1238631495287552</v>
      </c>
      <c r="J28" s="11">
        <v>0.14767124117566299</v>
      </c>
      <c r="K28" s="8">
        <v>0.14849139892365151</v>
      </c>
      <c r="L28" s="10">
        <v>9.3050766408128621E-2</v>
      </c>
      <c r="M28" s="11">
        <v>0.14099287046064529</v>
      </c>
      <c r="N28" s="11">
        <v>0.1095632778860111</v>
      </c>
      <c r="O28" s="9">
        <v>0.15154992353144761</v>
      </c>
      <c r="P28" s="9">
        <v>0.1169078191124017</v>
      </c>
      <c r="Q28" s="11">
        <v>0.1535469693157327</v>
      </c>
      <c r="R28" s="12">
        <v>7.9580650279155354E-2</v>
      </c>
      <c r="S28" s="11">
        <v>6.854048544151338E-2</v>
      </c>
      <c r="T28" s="11">
        <v>0.1809681880901832</v>
      </c>
      <c r="U28" s="9">
        <v>0.13256945391574729</v>
      </c>
      <c r="V28" s="9">
        <v>0.10197136320493851</v>
      </c>
      <c r="W28" s="10">
        <v>5.3386297107550142E-2</v>
      </c>
      <c r="X28" s="9">
        <v>0.15831431315291511</v>
      </c>
      <c r="Y28" s="9">
        <v>0</v>
      </c>
      <c r="Z28" s="9">
        <v>0.1509870270943518</v>
      </c>
      <c r="AA28" s="11">
        <v>0.1086556213137275</v>
      </c>
      <c r="AB28" s="11">
        <v>0.13101372180284351</v>
      </c>
      <c r="AC28" s="11">
        <v>0.1421329746490298</v>
      </c>
      <c r="AD28" s="11">
        <v>0.16145717163226811</v>
      </c>
      <c r="AE28" s="9">
        <v>9.5996877313272527E-2</v>
      </c>
      <c r="AF28" s="8">
        <v>0.1669733748522142</v>
      </c>
      <c r="AG28" s="9">
        <v>0.12249657352302119</v>
      </c>
      <c r="AH28" s="9">
        <v>0.11209849768311141</v>
      </c>
      <c r="AI28" s="11">
        <v>0.12501767891773319</v>
      </c>
      <c r="AJ28" s="13">
        <v>0.18951846629918889</v>
      </c>
      <c r="AK28" s="11">
        <v>4.5141893842425139E-2</v>
      </c>
      <c r="AL28" s="11">
        <v>6.8234871494536539E-2</v>
      </c>
      <c r="AM28" s="11">
        <v>7.6387594983613305E-2</v>
      </c>
    </row>
    <row r="29" spans="1:39" ht="19.95" customHeight="1" x14ac:dyDescent="0.3">
      <c r="A29" s="16" t="s">
        <v>19</v>
      </c>
      <c r="B29" s="7">
        <v>9.55196631429618E-2</v>
      </c>
      <c r="C29" s="10">
        <v>2.5716333641684311E-2</v>
      </c>
      <c r="D29" s="9">
        <v>4.3529697074524212E-2</v>
      </c>
      <c r="E29" s="9">
        <v>7.6460184058625424E-2</v>
      </c>
      <c r="F29" s="9">
        <v>7.7192915372654894E-2</v>
      </c>
      <c r="G29" s="8">
        <v>0.37193641445969983</v>
      </c>
      <c r="H29" s="12">
        <v>3.6750962042527133E-2</v>
      </c>
      <c r="I29" s="11">
        <v>9.0025340049149069E-2</v>
      </c>
      <c r="J29" s="13">
        <v>0.14343701816890589</v>
      </c>
      <c r="K29" s="9">
        <v>0.11045950315757851</v>
      </c>
      <c r="L29" s="9">
        <v>7.0363550867576688E-2</v>
      </c>
      <c r="M29" s="11">
        <v>0.1119829409227794</v>
      </c>
      <c r="N29" s="11">
        <v>6.215916543474756E-2</v>
      </c>
      <c r="O29" s="8">
        <v>0.1242596985306179</v>
      </c>
      <c r="P29" s="10">
        <v>5.475278319584035E-2</v>
      </c>
      <c r="Q29" s="13">
        <v>0.12246754042877479</v>
      </c>
      <c r="R29" s="11">
        <v>8.8723467160555056E-2</v>
      </c>
      <c r="S29" s="11">
        <v>2.8541546952357829E-2</v>
      </c>
      <c r="T29" s="12">
        <v>1.7102746726235039E-2</v>
      </c>
      <c r="U29" s="9">
        <v>5.6942109017928941E-2</v>
      </c>
      <c r="V29" s="9">
        <v>8.4997620721123379E-2</v>
      </c>
      <c r="W29" s="9">
        <v>9.5828932700333866E-2</v>
      </c>
      <c r="X29" s="9">
        <v>7.32422362788092E-2</v>
      </c>
      <c r="Y29" s="9">
        <v>3.8614105654255042E-2</v>
      </c>
      <c r="Z29" s="9">
        <v>0.11250340546461619</v>
      </c>
      <c r="AA29" s="11">
        <v>9.3802767968099401E-2</v>
      </c>
      <c r="AB29" s="11">
        <v>8.6608098211305495E-2</v>
      </c>
      <c r="AC29" s="11">
        <v>0.1071060562890228</v>
      </c>
      <c r="AD29" s="11">
        <v>0.1100706038325151</v>
      </c>
      <c r="AE29" s="9">
        <v>0.1075238300527073</v>
      </c>
      <c r="AF29" s="9">
        <v>9.6814048394431362E-2</v>
      </c>
      <c r="AG29" s="10">
        <v>6.1010321876637422E-2</v>
      </c>
      <c r="AH29" s="9">
        <v>0.1421850304246409</v>
      </c>
      <c r="AI29" s="12">
        <v>7.3184918333013521E-2</v>
      </c>
      <c r="AJ29" s="13">
        <v>0.16978184732928159</v>
      </c>
      <c r="AK29" s="11">
        <v>0</v>
      </c>
      <c r="AL29" s="11">
        <v>0.15472186230642401</v>
      </c>
      <c r="AM29" s="11">
        <v>0.1112091531039634</v>
      </c>
    </row>
    <row r="30" spans="1:39" ht="19.95" customHeight="1" x14ac:dyDescent="0.3">
      <c r="A30" s="17" t="s">
        <v>20</v>
      </c>
      <c r="B30" s="7">
        <v>0.11593099493360851</v>
      </c>
      <c r="C30" s="9">
        <v>9.0750888518829995E-2</v>
      </c>
      <c r="D30" s="9">
        <v>0.1004743885932588</v>
      </c>
      <c r="E30" s="9">
        <v>0.1227434226625117</v>
      </c>
      <c r="F30" s="9">
        <v>9.8563611744143867E-2</v>
      </c>
      <c r="G30" s="9">
        <v>7.8411327805997272E-2</v>
      </c>
      <c r="H30" s="11">
        <v>9.6722281218502348E-2</v>
      </c>
      <c r="I30" s="11">
        <v>9.2600399522074314E-2</v>
      </c>
      <c r="J30" s="13">
        <v>0.15238175600134099</v>
      </c>
      <c r="K30" s="9">
        <v>0.1114024907112678</v>
      </c>
      <c r="L30" s="9">
        <v>0.1246245755338668</v>
      </c>
      <c r="M30" s="12">
        <v>8.9184971628821316E-2</v>
      </c>
      <c r="N30" s="13">
        <v>0.1638633250412698</v>
      </c>
      <c r="O30" s="10">
        <v>8.4765090242749822E-2</v>
      </c>
      <c r="P30" s="8">
        <v>0.1614250230140151</v>
      </c>
      <c r="Q30" s="11">
        <v>9.1973660061068427E-2</v>
      </c>
      <c r="R30" s="11">
        <v>0.10396061511158131</v>
      </c>
      <c r="S30" s="11">
        <v>0.1097148895444662</v>
      </c>
      <c r="T30" s="11">
        <v>0.15959569393217651</v>
      </c>
      <c r="U30" s="9">
        <v>7.9071581018565471E-2</v>
      </c>
      <c r="V30" s="9">
        <v>7.1250042133246885E-2</v>
      </c>
      <c r="W30" s="10">
        <v>3.4169923217474737E-2</v>
      </c>
      <c r="X30" s="10">
        <v>4.7637637442068829E-2</v>
      </c>
      <c r="Y30" s="9">
        <v>0</v>
      </c>
      <c r="Z30" s="8">
        <v>0.14869431630385541</v>
      </c>
      <c r="AA30" s="13">
        <v>0.1501883640870845</v>
      </c>
      <c r="AB30" s="11">
        <v>8.8000214763203299E-2</v>
      </c>
      <c r="AC30" s="11">
        <v>9.0275726082019947E-2</v>
      </c>
      <c r="AD30" s="11">
        <v>5.5385719503536213E-2</v>
      </c>
      <c r="AE30" s="8">
        <v>0.19188839477059291</v>
      </c>
      <c r="AF30" s="9">
        <v>0.14753953885557661</v>
      </c>
      <c r="AG30" s="10">
        <v>7.9792968295607308E-2</v>
      </c>
      <c r="AH30" s="9">
        <v>6.656626336667483E-2</v>
      </c>
      <c r="AI30" s="12">
        <v>9.5923515319407016E-2</v>
      </c>
      <c r="AJ30" s="11">
        <v>0.14742069778846861</v>
      </c>
      <c r="AK30" s="11">
        <v>0.2418329592524022</v>
      </c>
      <c r="AL30" s="11">
        <v>5.7109438035745551E-2</v>
      </c>
      <c r="AM30" s="11">
        <v>0.17936318455642</v>
      </c>
    </row>
    <row r="33" spans="1:39" x14ac:dyDescent="0.3">
      <c r="A33" s="1" t="s">
        <v>24</v>
      </c>
    </row>
    <row r="34" spans="1:39" ht="70.05" customHeight="1" x14ac:dyDescent="0.3">
      <c r="A34" s="19" t="s">
        <v>224</v>
      </c>
      <c r="B34" s="33"/>
      <c r="C34" s="33" t="s">
        <v>67</v>
      </c>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row>
    <row r="35" spans="1:39" ht="22.05" customHeight="1" x14ac:dyDescent="0.3">
      <c r="A35" s="2"/>
      <c r="B35" s="2"/>
      <c r="C35" s="51" t="s">
        <v>1</v>
      </c>
      <c r="D35" s="52"/>
      <c r="E35" s="52"/>
      <c r="F35" s="52"/>
      <c r="G35" s="53"/>
      <c r="H35" s="51" t="s">
        <v>2</v>
      </c>
      <c r="I35" s="52"/>
      <c r="J35" s="53"/>
      <c r="K35" s="51" t="s">
        <v>26</v>
      </c>
      <c r="L35" s="53"/>
      <c r="M35" s="51" t="s">
        <v>28</v>
      </c>
      <c r="N35" s="53"/>
      <c r="O35" s="51" t="s">
        <v>29</v>
      </c>
      <c r="P35" s="53"/>
      <c r="Q35" s="51" t="s">
        <v>30</v>
      </c>
      <c r="R35" s="52"/>
      <c r="S35" s="52"/>
      <c r="T35" s="53"/>
      <c r="U35" s="51" t="s">
        <v>31</v>
      </c>
      <c r="V35" s="52"/>
      <c r="W35" s="52"/>
      <c r="X35" s="52"/>
      <c r="Y35" s="52"/>
      <c r="Z35" s="53"/>
      <c r="AA35" s="51" t="s">
        <v>32</v>
      </c>
      <c r="AB35" s="52"/>
      <c r="AC35" s="52"/>
      <c r="AD35" s="53"/>
      <c r="AE35" s="51" t="s">
        <v>33</v>
      </c>
      <c r="AF35" s="52"/>
      <c r="AG35" s="52"/>
      <c r="AH35" s="53"/>
      <c r="AI35" s="51" t="s">
        <v>34</v>
      </c>
      <c r="AJ35" s="52"/>
      <c r="AK35" s="52"/>
      <c r="AL35" s="52"/>
      <c r="AM35" s="53"/>
    </row>
    <row r="36" spans="1:39" ht="58.05" customHeight="1" x14ac:dyDescent="0.3">
      <c r="A36" s="3" t="s">
        <v>35</v>
      </c>
      <c r="B36" s="3" t="s">
        <v>0</v>
      </c>
      <c r="C36" s="3" t="s">
        <v>3</v>
      </c>
      <c r="D36" s="3" t="s">
        <v>4</v>
      </c>
      <c r="E36" s="3" t="s">
        <v>5</v>
      </c>
      <c r="F36" s="3" t="s">
        <v>6</v>
      </c>
      <c r="G36" s="3" t="s">
        <v>7</v>
      </c>
      <c r="H36" s="3" t="s">
        <v>8</v>
      </c>
      <c r="I36" s="3" t="s">
        <v>9</v>
      </c>
      <c r="J36" s="3" t="s">
        <v>10</v>
      </c>
      <c r="K36" s="3" t="s">
        <v>36</v>
      </c>
      <c r="L36" s="3" t="s">
        <v>37</v>
      </c>
      <c r="M36" s="3" t="s">
        <v>40</v>
      </c>
      <c r="N36" s="3" t="s">
        <v>41</v>
      </c>
      <c r="O36" s="3" t="s">
        <v>42</v>
      </c>
      <c r="P36" s="3" t="s">
        <v>43</v>
      </c>
      <c r="Q36" s="3" t="s">
        <v>44</v>
      </c>
      <c r="R36" s="3" t="s">
        <v>45</v>
      </c>
      <c r="S36" s="3" t="s">
        <v>46</v>
      </c>
      <c r="T36" s="3" t="s">
        <v>47</v>
      </c>
      <c r="U36" s="3" t="s">
        <v>48</v>
      </c>
      <c r="V36" s="3" t="s">
        <v>49</v>
      </c>
      <c r="W36" s="3" t="s">
        <v>50</v>
      </c>
      <c r="X36" s="3" t="s">
        <v>51</v>
      </c>
      <c r="Y36" s="3" t="s">
        <v>52</v>
      </c>
      <c r="Z36" s="3" t="s">
        <v>53</v>
      </c>
      <c r="AA36" s="3" t="s">
        <v>54</v>
      </c>
      <c r="AB36" s="3" t="s">
        <v>55</v>
      </c>
      <c r="AC36" s="3" t="s">
        <v>56</v>
      </c>
      <c r="AD36" s="3" t="s">
        <v>57</v>
      </c>
      <c r="AE36" s="3" t="s">
        <v>58</v>
      </c>
      <c r="AF36" s="3" t="s">
        <v>59</v>
      </c>
      <c r="AG36" s="3" t="s">
        <v>60</v>
      </c>
      <c r="AH36" s="3" t="s">
        <v>61</v>
      </c>
      <c r="AI36" s="3" t="s">
        <v>62</v>
      </c>
      <c r="AJ36" s="3" t="s">
        <v>63</v>
      </c>
      <c r="AK36" s="3" t="s">
        <v>64</v>
      </c>
      <c r="AL36" s="3" t="s">
        <v>65</v>
      </c>
      <c r="AM36" s="3" t="s">
        <v>47</v>
      </c>
    </row>
    <row r="37" spans="1:39" ht="19.95" customHeight="1" x14ac:dyDescent="0.3">
      <c r="A37" s="14" t="s">
        <v>11</v>
      </c>
      <c r="B37" s="4">
        <v>642.83515840768814</v>
      </c>
      <c r="C37" s="5">
        <v>104.49721086025239</v>
      </c>
      <c r="D37" s="5">
        <v>86.454265236854553</v>
      </c>
      <c r="E37" s="5">
        <v>129.59241008758539</v>
      </c>
      <c r="F37" s="5">
        <v>191.21148782968521</v>
      </c>
      <c r="G37" s="5">
        <v>62.713899672031403</v>
      </c>
      <c r="H37" s="6">
        <v>172.68305003643039</v>
      </c>
      <c r="I37" s="6">
        <v>229.3974925875664</v>
      </c>
      <c r="J37" s="6">
        <v>240.75461578369141</v>
      </c>
      <c r="K37" s="5">
        <v>400.36906635761261</v>
      </c>
      <c r="L37" s="5">
        <v>238.86277830600741</v>
      </c>
      <c r="M37" s="6">
        <v>437.32495254278177</v>
      </c>
      <c r="N37" s="6">
        <v>205.51020586490631</v>
      </c>
      <c r="O37" s="5">
        <v>368.82475960254669</v>
      </c>
      <c r="P37" s="5">
        <v>185.4451638460159</v>
      </c>
      <c r="Q37" s="6">
        <v>353.63529598712921</v>
      </c>
      <c r="R37" s="6">
        <v>152.7052107453346</v>
      </c>
      <c r="S37" s="6">
        <v>41.858459115028381</v>
      </c>
      <c r="T37" s="6">
        <v>36.537575662136078</v>
      </c>
      <c r="U37" s="5">
        <v>100.1951496601105</v>
      </c>
      <c r="V37" s="5">
        <v>171.60863816738129</v>
      </c>
      <c r="W37" s="5">
        <v>78.733375012874603</v>
      </c>
      <c r="X37" s="5">
        <v>122.87477695941929</v>
      </c>
      <c r="Y37" s="5">
        <v>23.68774098157883</v>
      </c>
      <c r="Z37" s="5">
        <v>310.23602348566061</v>
      </c>
      <c r="AA37" s="6">
        <v>162.40733259916311</v>
      </c>
      <c r="AB37" s="6">
        <v>170.06806123256681</v>
      </c>
      <c r="AC37" s="6">
        <v>121.3754976987839</v>
      </c>
      <c r="AD37" s="6">
        <v>124.5682087540627</v>
      </c>
      <c r="AE37" s="5">
        <v>102.3827528953552</v>
      </c>
      <c r="AF37" s="5">
        <v>175.80140298604971</v>
      </c>
      <c r="AG37" s="5">
        <v>222.12981986999509</v>
      </c>
      <c r="AH37" s="5">
        <v>142.52118265628809</v>
      </c>
      <c r="AI37" s="6">
        <v>400.91064858436579</v>
      </c>
      <c r="AJ37" s="6">
        <v>133.5162019729614</v>
      </c>
      <c r="AK37" s="6">
        <v>33.706003665924072</v>
      </c>
      <c r="AL37" s="6">
        <v>43.872053146362298</v>
      </c>
      <c r="AM37" s="6">
        <v>30.83025103807449</v>
      </c>
    </row>
    <row r="38" spans="1:39" ht="19.95" customHeight="1" x14ac:dyDescent="0.3">
      <c r="A38" s="15" t="s">
        <v>12</v>
      </c>
      <c r="B38" s="4">
        <v>649</v>
      </c>
      <c r="C38" s="5">
        <v>103</v>
      </c>
      <c r="D38" s="5">
        <v>89</v>
      </c>
      <c r="E38" s="5">
        <v>133</v>
      </c>
      <c r="F38" s="5">
        <v>193</v>
      </c>
      <c r="G38" s="5">
        <v>63</v>
      </c>
      <c r="H38" s="6">
        <v>137</v>
      </c>
      <c r="I38" s="6">
        <v>259</v>
      </c>
      <c r="J38" s="6">
        <v>253</v>
      </c>
      <c r="K38" s="5">
        <v>406</v>
      </c>
      <c r="L38" s="5">
        <v>240</v>
      </c>
      <c r="M38" s="6">
        <v>445</v>
      </c>
      <c r="N38" s="6">
        <v>204</v>
      </c>
      <c r="O38" s="5">
        <v>387</v>
      </c>
      <c r="P38" s="5">
        <v>184</v>
      </c>
      <c r="Q38" s="6">
        <v>373</v>
      </c>
      <c r="R38" s="6">
        <v>142</v>
      </c>
      <c r="S38" s="6">
        <v>42</v>
      </c>
      <c r="T38" s="6">
        <v>37</v>
      </c>
      <c r="U38" s="5">
        <v>103</v>
      </c>
      <c r="V38" s="5">
        <v>170</v>
      </c>
      <c r="W38" s="5">
        <v>80</v>
      </c>
      <c r="X38" s="5">
        <v>125</v>
      </c>
      <c r="Y38" s="5">
        <v>24</v>
      </c>
      <c r="Z38" s="5">
        <v>317</v>
      </c>
      <c r="AA38" s="6">
        <v>163</v>
      </c>
      <c r="AB38" s="6">
        <v>173</v>
      </c>
      <c r="AC38" s="6">
        <v>125</v>
      </c>
      <c r="AD38" s="6">
        <v>127</v>
      </c>
      <c r="AE38" s="5">
        <v>95</v>
      </c>
      <c r="AF38" s="5">
        <v>202</v>
      </c>
      <c r="AG38" s="5">
        <v>237</v>
      </c>
      <c r="AH38" s="5">
        <v>115</v>
      </c>
      <c r="AI38" s="6">
        <v>409</v>
      </c>
      <c r="AJ38" s="6">
        <v>141</v>
      </c>
      <c r="AK38" s="6">
        <v>27</v>
      </c>
      <c r="AL38" s="6">
        <v>42</v>
      </c>
      <c r="AM38" s="6">
        <v>30</v>
      </c>
    </row>
    <row r="39" spans="1:39" ht="19.95" customHeight="1" x14ac:dyDescent="0.3">
      <c r="A39" s="16" t="s">
        <v>68</v>
      </c>
      <c r="B39" s="7">
        <v>0.31750266752010819</v>
      </c>
      <c r="C39" s="9">
        <v>0.31107656665787181</v>
      </c>
      <c r="D39" s="9">
        <v>0.33726273407852297</v>
      </c>
      <c r="E39" s="9">
        <v>0.34171039564267169</v>
      </c>
      <c r="F39" s="9">
        <v>0.31748711860241652</v>
      </c>
      <c r="G39" s="9">
        <v>0.31607873239678658</v>
      </c>
      <c r="H39" s="11">
        <v>0.26860622512437549</v>
      </c>
      <c r="I39" s="11">
        <v>0.29989694782124021</v>
      </c>
      <c r="J39" s="13">
        <v>0.36934921144747551</v>
      </c>
      <c r="K39" s="8">
        <v>0.36281368133271841</v>
      </c>
      <c r="L39" s="10">
        <v>0.2463443786868301</v>
      </c>
      <c r="M39" s="13">
        <v>0.36746482263269298</v>
      </c>
      <c r="N39" s="12">
        <v>0.21118338755252669</v>
      </c>
      <c r="O39" s="8">
        <v>0.34489849451098548</v>
      </c>
      <c r="P39" s="10">
        <v>0.21804749941998461</v>
      </c>
      <c r="Q39" s="13">
        <v>0.36596989793325252</v>
      </c>
      <c r="R39" s="12">
        <v>0.2468082972634589</v>
      </c>
      <c r="S39" s="11">
        <v>0.25970188520938881</v>
      </c>
      <c r="T39" s="12">
        <v>0.16914080120408201</v>
      </c>
      <c r="U39" s="9">
        <v>0.37012399606017299</v>
      </c>
      <c r="V39" s="9">
        <v>0.2957656560451824</v>
      </c>
      <c r="W39" s="9">
        <v>0.29422822939552667</v>
      </c>
      <c r="X39" s="9">
        <v>0.28607433785265468</v>
      </c>
      <c r="Y39" s="9">
        <v>0.1992810163947101</v>
      </c>
      <c r="Z39" s="9">
        <v>0.3527984583891009</v>
      </c>
      <c r="AA39" s="12">
        <v>0.24721173481990241</v>
      </c>
      <c r="AB39" s="11">
        <v>0.31398070641788212</v>
      </c>
      <c r="AC39" s="11">
        <v>0.37672829569981148</v>
      </c>
      <c r="AD39" s="11">
        <v>0.36944844950560252</v>
      </c>
      <c r="AE39" s="9">
        <v>0.26372176601333708</v>
      </c>
      <c r="AF39" s="9">
        <v>0.36188346056493631</v>
      </c>
      <c r="AG39" s="9">
        <v>0.30695562688438632</v>
      </c>
      <c r="AH39" s="9">
        <v>0.31783134359649379</v>
      </c>
      <c r="AI39" s="11">
        <v>0.29585297858817711</v>
      </c>
      <c r="AJ39" s="11">
        <v>0.37442884072596588</v>
      </c>
      <c r="AK39" s="11">
        <v>0.30160678727102119</v>
      </c>
      <c r="AL39" s="11">
        <v>0.30317421575316239</v>
      </c>
      <c r="AM39" s="11">
        <v>0.39026982029651391</v>
      </c>
    </row>
    <row r="40" spans="1:39" ht="19.95" customHeight="1" x14ac:dyDescent="0.3">
      <c r="A40" s="17" t="s">
        <v>69</v>
      </c>
      <c r="B40" s="7">
        <v>0.1179401148882803</v>
      </c>
      <c r="C40" s="9">
        <v>8.0768182212837838E-2</v>
      </c>
      <c r="D40" s="9">
        <v>8.7773346256058316E-2</v>
      </c>
      <c r="E40" s="9">
        <v>0.132296095138735</v>
      </c>
      <c r="F40" s="8">
        <v>0.15800198148162969</v>
      </c>
      <c r="G40" s="9">
        <v>4.8289962445145503E-2</v>
      </c>
      <c r="H40" s="13">
        <v>0.1820505190974786</v>
      </c>
      <c r="I40" s="11">
        <v>0.13300447516798319</v>
      </c>
      <c r="J40" s="12">
        <v>5.7602718796303319E-2</v>
      </c>
      <c r="K40" s="10">
        <v>9.3340092289821819E-2</v>
      </c>
      <c r="L40" s="8">
        <v>0.15599093702129449</v>
      </c>
      <c r="M40" s="11">
        <v>0.114208826679512</v>
      </c>
      <c r="N40" s="11">
        <v>0.1258802822972688</v>
      </c>
      <c r="O40" s="10">
        <v>9.9500070707727567E-2</v>
      </c>
      <c r="P40" s="8">
        <v>0.17955661228859601</v>
      </c>
      <c r="Q40" s="11">
        <v>9.8423920650083513E-2</v>
      </c>
      <c r="R40" s="11">
        <v>0.1662705733590252</v>
      </c>
      <c r="S40" s="11">
        <v>0.1658597358807582</v>
      </c>
      <c r="T40" s="11">
        <v>8.8949391236898656E-2</v>
      </c>
      <c r="U40" s="9">
        <v>0.15739716706991541</v>
      </c>
      <c r="V40" s="9">
        <v>0.1166070805940904</v>
      </c>
      <c r="W40" s="9">
        <v>8.2373173734870256E-2</v>
      </c>
      <c r="X40" s="9">
        <v>0.13240502128503559</v>
      </c>
      <c r="Y40" s="8">
        <v>0.36258653993686851</v>
      </c>
      <c r="Z40" s="9">
        <v>0.1046816854097239</v>
      </c>
      <c r="AA40" s="13">
        <v>0.1639008213082786</v>
      </c>
      <c r="AB40" s="11">
        <v>9.0060643845490493E-2</v>
      </c>
      <c r="AC40" s="11">
        <v>0.1192389601927866</v>
      </c>
      <c r="AD40" s="11">
        <v>8.9484158067465319E-2</v>
      </c>
      <c r="AE40" s="9">
        <v>0.17525519451747959</v>
      </c>
      <c r="AF40" s="9">
        <v>0.1045113289964605</v>
      </c>
      <c r="AG40" s="9">
        <v>9.1349283531678552E-2</v>
      </c>
      <c r="AH40" s="9">
        <v>0.13477508846935859</v>
      </c>
      <c r="AI40" s="11">
        <v>0.1364480102219468</v>
      </c>
      <c r="AJ40" s="12">
        <v>6.2988377352919206E-2</v>
      </c>
      <c r="AK40" s="11">
        <v>0.1137697883473353</v>
      </c>
      <c r="AL40" s="11">
        <v>8.8794644411771345E-2</v>
      </c>
      <c r="AM40" s="11">
        <v>0.1612797437201329</v>
      </c>
    </row>
    <row r="41" spans="1:39" ht="19.95" customHeight="1" x14ac:dyDescent="0.3">
      <c r="A41" s="16" t="s">
        <v>70</v>
      </c>
      <c r="B41" s="7">
        <v>0.41725391393603889</v>
      </c>
      <c r="C41" s="8">
        <v>0.56854741801934883</v>
      </c>
      <c r="D41" s="9">
        <v>0.41496643687738077</v>
      </c>
      <c r="E41" s="9">
        <v>0.4250820100321081</v>
      </c>
      <c r="F41" s="9">
        <v>0.41060939421561998</v>
      </c>
      <c r="G41" s="10">
        <v>0.18036904264301351</v>
      </c>
      <c r="H41" s="11">
        <v>0.421651665445618</v>
      </c>
      <c r="I41" s="11">
        <v>0.45151980686736592</v>
      </c>
      <c r="J41" s="11">
        <v>0.38145012659996752</v>
      </c>
      <c r="K41" s="10">
        <v>0.39351628023137708</v>
      </c>
      <c r="L41" s="8">
        <v>0.4633360665627026</v>
      </c>
      <c r="M41" s="12">
        <v>0.38763690969809578</v>
      </c>
      <c r="N41" s="13">
        <v>0.48027878862927958</v>
      </c>
      <c r="O41" s="9">
        <v>0.4091322655730889</v>
      </c>
      <c r="P41" s="9">
        <v>0.42741890883551481</v>
      </c>
      <c r="Q41" s="11">
        <v>0.39212240378234109</v>
      </c>
      <c r="R41" s="11">
        <v>0.44466451547299679</v>
      </c>
      <c r="S41" s="11">
        <v>0.41208350522273962</v>
      </c>
      <c r="T41" s="13">
        <v>0.59426716756095965</v>
      </c>
      <c r="U41" s="9">
        <v>0.33837245855412879</v>
      </c>
      <c r="V41" s="8">
        <v>0.49059107218283959</v>
      </c>
      <c r="W41" s="8">
        <v>0.53765592993602573</v>
      </c>
      <c r="X41" s="9">
        <v>0.49814831474232102</v>
      </c>
      <c r="Y41" s="9">
        <v>0.32419326320899028</v>
      </c>
      <c r="Z41" s="10">
        <v>0.36986422372617977</v>
      </c>
      <c r="AA41" s="11">
        <v>0.39295524006795468</v>
      </c>
      <c r="AB41" s="11">
        <v>0.45206963336860018</v>
      </c>
      <c r="AC41" s="11">
        <v>0.4084120915228433</v>
      </c>
      <c r="AD41" s="11">
        <v>0.43043210598753012</v>
      </c>
      <c r="AE41" s="9">
        <v>0.39943082180311179</v>
      </c>
      <c r="AF41" s="10">
        <v>0.36119892227891348</v>
      </c>
      <c r="AG41" s="8">
        <v>0.49096359042558468</v>
      </c>
      <c r="AH41" s="9">
        <v>0.38431990610333888</v>
      </c>
      <c r="AI41" s="11">
        <v>0.44422662004135077</v>
      </c>
      <c r="AJ41" s="11">
        <v>0.36185882515081852</v>
      </c>
      <c r="AK41" s="11">
        <v>0.51909758712020904</v>
      </c>
      <c r="AL41" s="11">
        <v>0.3672163468496592</v>
      </c>
      <c r="AM41" s="11">
        <v>0.2662659881608585</v>
      </c>
    </row>
    <row r="42" spans="1:39" ht="19.95" customHeight="1" x14ac:dyDescent="0.3">
      <c r="A42" s="17" t="s">
        <v>71</v>
      </c>
      <c r="B42" s="7">
        <v>7.8046467217366994E-2</v>
      </c>
      <c r="C42" s="10">
        <v>0</v>
      </c>
      <c r="D42" s="9">
        <v>6.5920724416527618E-2</v>
      </c>
      <c r="E42" s="9">
        <v>4.7555743651930403E-2</v>
      </c>
      <c r="F42" s="10">
        <v>4.6116712437130072E-2</v>
      </c>
      <c r="G42" s="8">
        <v>0.38100973305754721</v>
      </c>
      <c r="H42" s="11">
        <v>4.8396885835888068E-2</v>
      </c>
      <c r="I42" s="11">
        <v>5.6015338919444532E-2</v>
      </c>
      <c r="J42" s="13">
        <v>0.1203047047284449</v>
      </c>
      <c r="K42" s="9">
        <v>8.9533271104313375E-2</v>
      </c>
      <c r="L42" s="9">
        <v>5.9970251784094417E-2</v>
      </c>
      <c r="M42" s="11">
        <v>7.3105347284842123E-2</v>
      </c>
      <c r="N42" s="11">
        <v>8.8561152027814311E-2</v>
      </c>
      <c r="O42" s="9">
        <v>9.0990098361841118E-2</v>
      </c>
      <c r="P42" s="9">
        <v>8.0730480286761067E-2</v>
      </c>
      <c r="Q42" s="11">
        <v>9.2621758904059381E-2</v>
      </c>
      <c r="R42" s="11">
        <v>6.0737452409662031E-2</v>
      </c>
      <c r="S42" s="11">
        <v>0.1031926126365274</v>
      </c>
      <c r="T42" s="11">
        <v>4.591605733309112E-2</v>
      </c>
      <c r="U42" s="9">
        <v>6.100911498601197E-2</v>
      </c>
      <c r="V42" s="9">
        <v>5.5786453267956948E-2</v>
      </c>
      <c r="W42" s="9">
        <v>6.073882415829996E-2</v>
      </c>
      <c r="X42" s="9">
        <v>6.1907114675267237E-2</v>
      </c>
      <c r="Y42" s="9">
        <v>3.5551877043835063E-2</v>
      </c>
      <c r="Z42" s="9">
        <v>8.6104515843696244E-2</v>
      </c>
      <c r="AA42" s="11">
        <v>7.5177179129516103E-2</v>
      </c>
      <c r="AB42" s="11">
        <v>9.6316374207683339E-2</v>
      </c>
      <c r="AC42" s="11">
        <v>3.9314963775880528E-2</v>
      </c>
      <c r="AD42" s="11">
        <v>7.3250193156253418E-2</v>
      </c>
      <c r="AE42" s="9">
        <v>0.1106328299144816</v>
      </c>
      <c r="AF42" s="9">
        <v>6.6751934284378783E-2</v>
      </c>
      <c r="AG42" s="9">
        <v>6.3010033492272313E-2</v>
      </c>
      <c r="AH42" s="9">
        <v>9.2004767967329176E-2</v>
      </c>
      <c r="AI42" s="11">
        <v>7.1666617811681876E-2</v>
      </c>
      <c r="AJ42" s="13">
        <v>0.13274802737477431</v>
      </c>
      <c r="AK42" s="11">
        <v>0</v>
      </c>
      <c r="AL42" s="11">
        <v>6.688484613955617E-2</v>
      </c>
      <c r="AM42" s="11">
        <v>2.532301563615847E-2</v>
      </c>
    </row>
    <row r="43" spans="1:39" ht="19.95" customHeight="1" x14ac:dyDescent="0.3">
      <c r="A43" s="16" t="s">
        <v>72</v>
      </c>
      <c r="B43" s="7">
        <v>6.9256836438205641E-2</v>
      </c>
      <c r="C43" s="9">
        <v>3.9607833109941523E-2</v>
      </c>
      <c r="D43" s="9">
        <v>9.4076758371510236E-2</v>
      </c>
      <c r="E43" s="9">
        <v>5.3355755534554683E-2</v>
      </c>
      <c r="F43" s="9">
        <v>6.7784793263203733E-2</v>
      </c>
      <c r="G43" s="9">
        <v>7.425252945750721E-2</v>
      </c>
      <c r="H43" s="11">
        <v>7.9294704496639876E-2</v>
      </c>
      <c r="I43" s="11">
        <v>5.9563431223966262E-2</v>
      </c>
      <c r="J43" s="11">
        <v>7.129323842780888E-2</v>
      </c>
      <c r="K43" s="9">
        <v>6.079667504176927E-2</v>
      </c>
      <c r="L43" s="9">
        <v>7.4358365945078345E-2</v>
      </c>
      <c r="M43" s="12">
        <v>5.7584093704857037E-2</v>
      </c>
      <c r="N43" s="13">
        <v>9.4096389493110597E-2</v>
      </c>
      <c r="O43" s="10">
        <v>5.547907084635692E-2</v>
      </c>
      <c r="P43" s="8">
        <v>9.4246499169143585E-2</v>
      </c>
      <c r="Q43" s="11">
        <v>5.0862018730263463E-2</v>
      </c>
      <c r="R43" s="11">
        <v>8.1519161494856981E-2</v>
      </c>
      <c r="S43" s="11">
        <v>5.9162261050586057E-2</v>
      </c>
      <c r="T43" s="11">
        <v>0.1017265826649686</v>
      </c>
      <c r="U43" s="9">
        <v>7.3097263329770817E-2</v>
      </c>
      <c r="V43" s="9">
        <v>4.1249737909930577E-2</v>
      </c>
      <c r="W43" s="9">
        <v>2.5003842775277271E-2</v>
      </c>
      <c r="X43" s="10">
        <v>2.1465211444721449E-2</v>
      </c>
      <c r="Y43" s="9">
        <v>7.8387303415596118E-2</v>
      </c>
      <c r="Z43" s="9">
        <v>8.6551116631299135E-2</v>
      </c>
      <c r="AA43" s="13">
        <v>0.1207550246743482</v>
      </c>
      <c r="AB43" s="11">
        <v>4.7572642160343848E-2</v>
      </c>
      <c r="AC43" s="11">
        <v>5.6305688808678082E-2</v>
      </c>
      <c r="AD43" s="11">
        <v>3.7385093283148728E-2</v>
      </c>
      <c r="AE43" s="9">
        <v>5.0959387751589993E-2</v>
      </c>
      <c r="AF43" s="8">
        <v>0.1056543538753109</v>
      </c>
      <c r="AG43" s="9">
        <v>4.772146566607819E-2</v>
      </c>
      <c r="AH43" s="9">
        <v>7.1068893863479476E-2</v>
      </c>
      <c r="AI43" s="12">
        <v>5.1805773336843441E-2</v>
      </c>
      <c r="AJ43" s="11">
        <v>6.7975929395522064E-2</v>
      </c>
      <c r="AK43" s="11">
        <v>6.5525837261434489E-2</v>
      </c>
      <c r="AL43" s="13">
        <v>0.17392994684585081</v>
      </c>
      <c r="AM43" s="11">
        <v>0.15686143218633619</v>
      </c>
    </row>
    <row r="46" spans="1:39" x14ac:dyDescent="0.3">
      <c r="A46" s="1" t="s">
        <v>24</v>
      </c>
    </row>
    <row r="47" spans="1:39" ht="70.05" customHeight="1" x14ac:dyDescent="0.3">
      <c r="A47" s="19" t="s">
        <v>269</v>
      </c>
      <c r="B47" s="33"/>
      <c r="C47" s="33" t="s">
        <v>73</v>
      </c>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row>
    <row r="48" spans="1:39" ht="22.05" customHeight="1" x14ac:dyDescent="0.3">
      <c r="A48" s="2"/>
      <c r="B48" s="2"/>
      <c r="C48" s="51" t="s">
        <v>1</v>
      </c>
      <c r="D48" s="52"/>
      <c r="E48" s="52"/>
      <c r="F48" s="52"/>
      <c r="G48" s="53"/>
      <c r="H48" s="51" t="s">
        <v>2</v>
      </c>
      <c r="I48" s="52"/>
      <c r="J48" s="53"/>
      <c r="K48" s="51" t="s">
        <v>26</v>
      </c>
      <c r="L48" s="53"/>
      <c r="M48" s="51" t="s">
        <v>28</v>
      </c>
      <c r="N48" s="53"/>
      <c r="O48" s="51" t="s">
        <v>29</v>
      </c>
      <c r="P48" s="53"/>
      <c r="Q48" s="51" t="s">
        <v>30</v>
      </c>
      <c r="R48" s="52"/>
      <c r="S48" s="52"/>
      <c r="T48" s="53"/>
      <c r="U48" s="51" t="s">
        <v>31</v>
      </c>
      <c r="V48" s="52"/>
      <c r="W48" s="52"/>
      <c r="X48" s="52"/>
      <c r="Y48" s="52"/>
      <c r="Z48" s="53"/>
      <c r="AA48" s="51" t="s">
        <v>32</v>
      </c>
      <c r="AB48" s="52"/>
      <c r="AC48" s="52"/>
      <c r="AD48" s="53"/>
      <c r="AE48" s="51" t="s">
        <v>33</v>
      </c>
      <c r="AF48" s="52"/>
      <c r="AG48" s="52"/>
      <c r="AH48" s="53"/>
      <c r="AI48" s="51" t="s">
        <v>34</v>
      </c>
      <c r="AJ48" s="52"/>
      <c r="AK48" s="52"/>
      <c r="AL48" s="52"/>
      <c r="AM48" s="53"/>
    </row>
    <row r="49" spans="1:39" ht="58.05" customHeight="1" x14ac:dyDescent="0.3">
      <c r="A49" s="3" t="s">
        <v>35</v>
      </c>
      <c r="B49" s="3" t="s">
        <v>0</v>
      </c>
      <c r="C49" s="3" t="s">
        <v>3</v>
      </c>
      <c r="D49" s="3" t="s">
        <v>4</v>
      </c>
      <c r="E49" s="3" t="s">
        <v>5</v>
      </c>
      <c r="F49" s="3" t="s">
        <v>6</v>
      </c>
      <c r="G49" s="3" t="s">
        <v>7</v>
      </c>
      <c r="H49" s="3" t="s">
        <v>8</v>
      </c>
      <c r="I49" s="3" t="s">
        <v>9</v>
      </c>
      <c r="J49" s="3" t="s">
        <v>10</v>
      </c>
      <c r="K49" s="3" t="s">
        <v>36</v>
      </c>
      <c r="L49" s="3" t="s">
        <v>37</v>
      </c>
      <c r="M49" s="3" t="s">
        <v>40</v>
      </c>
      <c r="N49" s="3" t="s">
        <v>41</v>
      </c>
      <c r="O49" s="3" t="s">
        <v>42</v>
      </c>
      <c r="P49" s="3" t="s">
        <v>43</v>
      </c>
      <c r="Q49" s="3" t="s">
        <v>44</v>
      </c>
      <c r="R49" s="3" t="s">
        <v>45</v>
      </c>
      <c r="S49" s="3" t="s">
        <v>46</v>
      </c>
      <c r="T49" s="3" t="s">
        <v>47</v>
      </c>
      <c r="U49" s="3" t="s">
        <v>48</v>
      </c>
      <c r="V49" s="3" t="s">
        <v>49</v>
      </c>
      <c r="W49" s="3" t="s">
        <v>50</v>
      </c>
      <c r="X49" s="3" t="s">
        <v>51</v>
      </c>
      <c r="Y49" s="3" t="s">
        <v>52</v>
      </c>
      <c r="Z49" s="3" t="s">
        <v>53</v>
      </c>
      <c r="AA49" s="3" t="s">
        <v>54</v>
      </c>
      <c r="AB49" s="3" t="s">
        <v>55</v>
      </c>
      <c r="AC49" s="3" t="s">
        <v>56</v>
      </c>
      <c r="AD49" s="3" t="s">
        <v>57</v>
      </c>
      <c r="AE49" s="3" t="s">
        <v>58</v>
      </c>
      <c r="AF49" s="3" t="s">
        <v>59</v>
      </c>
      <c r="AG49" s="3" t="s">
        <v>60</v>
      </c>
      <c r="AH49" s="3" t="s">
        <v>61</v>
      </c>
      <c r="AI49" s="3" t="s">
        <v>62</v>
      </c>
      <c r="AJ49" s="3" t="s">
        <v>63</v>
      </c>
      <c r="AK49" s="3" t="s">
        <v>64</v>
      </c>
      <c r="AL49" s="3" t="s">
        <v>65</v>
      </c>
      <c r="AM49" s="3" t="s">
        <v>47</v>
      </c>
    </row>
    <row r="50" spans="1:39" ht="19.95" customHeight="1" x14ac:dyDescent="0.3">
      <c r="A50" s="15" t="s">
        <v>11</v>
      </c>
      <c r="B50" s="4">
        <v>676.71182495355606</v>
      </c>
      <c r="C50" s="5">
        <v>123.8835155367851</v>
      </c>
      <c r="D50" s="5">
        <v>84.728808522224426</v>
      </c>
      <c r="E50" s="5">
        <v>122.1372346878052</v>
      </c>
      <c r="F50" s="5">
        <v>220.63839709758761</v>
      </c>
      <c r="G50" s="5">
        <v>70.674589216709137</v>
      </c>
      <c r="H50" s="6">
        <v>182.37948632240301</v>
      </c>
      <c r="I50" s="6">
        <v>242.81005781888959</v>
      </c>
      <c r="J50" s="6">
        <v>251.52228081226349</v>
      </c>
      <c r="K50" s="5">
        <v>427.76536357402802</v>
      </c>
      <c r="L50" s="5">
        <v>247.1241974234581</v>
      </c>
      <c r="M50" s="6">
        <v>444.44205719232559</v>
      </c>
      <c r="N50" s="6">
        <v>225.38167852163309</v>
      </c>
      <c r="O50" s="5">
        <v>385.15174090862268</v>
      </c>
      <c r="P50" s="5">
        <v>216.86445814371109</v>
      </c>
      <c r="Q50" s="6">
        <v>367.17856979370117</v>
      </c>
      <c r="R50" s="6">
        <v>148.61918866634369</v>
      </c>
      <c r="S50" s="6">
        <v>31.835237085819241</v>
      </c>
      <c r="T50" s="6">
        <v>49.240257620811462</v>
      </c>
      <c r="U50" s="5">
        <v>117.0173727273941</v>
      </c>
      <c r="V50" s="5">
        <v>170.91513699293139</v>
      </c>
      <c r="W50" s="5">
        <v>78.676125705242157</v>
      </c>
      <c r="X50" s="5">
        <v>94.321862637996674</v>
      </c>
      <c r="Y50" s="5">
        <v>21.809223353862759</v>
      </c>
      <c r="Z50" s="5">
        <v>347.84869879484182</v>
      </c>
      <c r="AA50" s="6">
        <v>201.5406355261803</v>
      </c>
      <c r="AB50" s="6">
        <v>162.67640066146851</v>
      </c>
      <c r="AC50" s="6">
        <v>150.94242626428601</v>
      </c>
      <c r="AD50" s="6">
        <v>106.20958477258679</v>
      </c>
      <c r="AE50" s="5">
        <v>113.5193961858749</v>
      </c>
      <c r="AF50" s="5">
        <v>199.43893796205521</v>
      </c>
      <c r="AG50" s="5">
        <v>229.0805495977402</v>
      </c>
      <c r="AH50" s="5">
        <v>134.67294120788571</v>
      </c>
      <c r="AI50" s="6">
        <v>440.48860108852392</v>
      </c>
      <c r="AJ50" s="6">
        <v>135.66874295473099</v>
      </c>
      <c r="AK50" s="6">
        <v>27.743889689445499</v>
      </c>
      <c r="AL50" s="6">
        <v>29.20685243606567</v>
      </c>
      <c r="AM50" s="6">
        <v>43.603738784790039</v>
      </c>
    </row>
    <row r="51" spans="1:39" ht="19.95" customHeight="1" x14ac:dyDescent="0.3">
      <c r="A51" s="14" t="s">
        <v>12</v>
      </c>
      <c r="B51" s="4">
        <v>684</v>
      </c>
      <c r="C51" s="5">
        <v>123</v>
      </c>
      <c r="D51" s="5">
        <v>87</v>
      </c>
      <c r="E51" s="5">
        <v>123</v>
      </c>
      <c r="F51" s="5">
        <v>220</v>
      </c>
      <c r="G51" s="5">
        <v>76</v>
      </c>
      <c r="H51" s="6">
        <v>149</v>
      </c>
      <c r="I51" s="6">
        <v>273</v>
      </c>
      <c r="J51" s="6">
        <v>262</v>
      </c>
      <c r="K51" s="5">
        <v>437</v>
      </c>
      <c r="L51" s="5">
        <v>245</v>
      </c>
      <c r="M51" s="6">
        <v>450</v>
      </c>
      <c r="N51" s="6">
        <v>227</v>
      </c>
      <c r="O51" s="5">
        <v>400</v>
      </c>
      <c r="P51" s="5">
        <v>215</v>
      </c>
      <c r="Q51" s="6">
        <v>380</v>
      </c>
      <c r="R51" s="6">
        <v>145</v>
      </c>
      <c r="S51" s="6">
        <v>31</v>
      </c>
      <c r="T51" s="6">
        <v>50</v>
      </c>
      <c r="U51" s="5">
        <v>117</v>
      </c>
      <c r="V51" s="5">
        <v>168</v>
      </c>
      <c r="W51" s="5">
        <v>77</v>
      </c>
      <c r="X51" s="5">
        <v>95</v>
      </c>
      <c r="Y51" s="5">
        <v>21</v>
      </c>
      <c r="Z51" s="5">
        <v>358</v>
      </c>
      <c r="AA51" s="6">
        <v>200</v>
      </c>
      <c r="AB51" s="6">
        <v>164</v>
      </c>
      <c r="AC51" s="6">
        <v>156</v>
      </c>
      <c r="AD51" s="6">
        <v>107</v>
      </c>
      <c r="AE51" s="5">
        <v>107</v>
      </c>
      <c r="AF51" s="5">
        <v>226</v>
      </c>
      <c r="AG51" s="5">
        <v>241</v>
      </c>
      <c r="AH51" s="5">
        <v>110</v>
      </c>
      <c r="AI51" s="6">
        <v>446</v>
      </c>
      <c r="AJ51" s="6">
        <v>142</v>
      </c>
      <c r="AK51" s="6">
        <v>23</v>
      </c>
      <c r="AL51" s="6">
        <v>30</v>
      </c>
      <c r="AM51" s="6">
        <v>43</v>
      </c>
    </row>
    <row r="52" spans="1:39" ht="19.95" customHeight="1" x14ac:dyDescent="0.3">
      <c r="A52" s="17" t="s">
        <v>68</v>
      </c>
      <c r="B52" s="7">
        <v>0.28061132492822588</v>
      </c>
      <c r="C52" s="9">
        <v>0.28504487147092938</v>
      </c>
      <c r="D52" s="9">
        <v>0.35746796504971973</v>
      </c>
      <c r="E52" s="9">
        <v>0.31748919155047911</v>
      </c>
      <c r="F52" s="10">
        <v>0.22159575249158511</v>
      </c>
      <c r="G52" s="9">
        <v>0.30469855692221709</v>
      </c>
      <c r="H52" s="11">
        <v>0.29138770042356832</v>
      </c>
      <c r="I52" s="11">
        <v>0.30059614177240318</v>
      </c>
      <c r="J52" s="11">
        <v>0.25350476268382027</v>
      </c>
      <c r="K52" s="9">
        <v>0.30626329341539732</v>
      </c>
      <c r="L52" s="9">
        <v>0.23827764885644859</v>
      </c>
      <c r="M52" s="13">
        <v>0.30266761148684079</v>
      </c>
      <c r="N52" s="12">
        <v>0.2342903777925</v>
      </c>
      <c r="O52" s="9">
        <v>0.29988961638003447</v>
      </c>
      <c r="P52" s="9">
        <v>0.25758703149777717</v>
      </c>
      <c r="Q52" s="11">
        <v>0.30653085971256427</v>
      </c>
      <c r="R52" s="11">
        <v>0.24272885678617731</v>
      </c>
      <c r="S52" s="11">
        <v>0.35292998945609461</v>
      </c>
      <c r="T52" s="11">
        <v>0.24227889841092451</v>
      </c>
      <c r="U52" s="9">
        <v>0.28928788269584099</v>
      </c>
      <c r="V52" s="9">
        <v>0.31248150032978911</v>
      </c>
      <c r="W52" s="9">
        <v>0.28860744105860181</v>
      </c>
      <c r="X52" s="9">
        <v>0.35940069403271208</v>
      </c>
      <c r="Y52" s="9">
        <v>0.14078693193148489</v>
      </c>
      <c r="Z52" s="9">
        <v>0.27609072202203611</v>
      </c>
      <c r="AA52" s="11">
        <v>0.27450048539525562</v>
      </c>
      <c r="AB52" s="11">
        <v>0.25499977335957202</v>
      </c>
      <c r="AC52" s="11">
        <v>0.31539463254443451</v>
      </c>
      <c r="AD52" s="11">
        <v>0.31182190637180379</v>
      </c>
      <c r="AE52" s="9">
        <v>0.1982149143533353</v>
      </c>
      <c r="AF52" s="9">
        <v>0.32023921060070332</v>
      </c>
      <c r="AG52" s="9">
        <v>0.28414518806120831</v>
      </c>
      <c r="AH52" s="9">
        <v>0.28536883619731279</v>
      </c>
      <c r="AI52" s="11">
        <v>0.30335427955373201</v>
      </c>
      <c r="AJ52" s="11">
        <v>0.24033599406079709</v>
      </c>
      <c r="AK52" s="11">
        <v>0.28367926429220081</v>
      </c>
      <c r="AL52" s="11">
        <v>0.22487201436301449</v>
      </c>
      <c r="AM52" s="11">
        <v>0.21155634034715229</v>
      </c>
    </row>
    <row r="53" spans="1:39" ht="19.95" customHeight="1" x14ac:dyDescent="0.3">
      <c r="A53" s="16" t="s">
        <v>69</v>
      </c>
      <c r="B53" s="7">
        <v>8.420651936061288E-2</v>
      </c>
      <c r="C53" s="9">
        <v>7.4111005484266065E-2</v>
      </c>
      <c r="D53" s="9">
        <v>5.2304445824328923E-2</v>
      </c>
      <c r="E53" s="9">
        <v>6.4930387811688209E-2</v>
      </c>
      <c r="F53" s="8">
        <v>0.12763641553922681</v>
      </c>
      <c r="G53" s="9">
        <v>5.2926140415465672E-2</v>
      </c>
      <c r="H53" s="13">
        <v>0.13766597873209041</v>
      </c>
      <c r="I53" s="11">
        <v>8.6408708251796806E-2</v>
      </c>
      <c r="J53" s="12">
        <v>4.3317011210373207E-2</v>
      </c>
      <c r="K53" s="9">
        <v>8.1270628661777367E-2</v>
      </c>
      <c r="L53" s="9">
        <v>8.9909396181222234E-2</v>
      </c>
      <c r="M53" s="11">
        <v>9.2328169075977948E-2</v>
      </c>
      <c r="N53" s="11">
        <v>7.0764518629884712E-2</v>
      </c>
      <c r="O53" s="9">
        <v>8.5527139493946552E-2</v>
      </c>
      <c r="P53" s="9">
        <v>9.1431489347381059E-2</v>
      </c>
      <c r="Q53" s="12">
        <v>6.4280416894333336E-2</v>
      </c>
      <c r="R53" s="13">
        <v>0.14191535722858431</v>
      </c>
      <c r="S53" s="11">
        <v>0.1434003586051594</v>
      </c>
      <c r="T53" s="11">
        <v>4.1571223574233193E-2</v>
      </c>
      <c r="U53" s="9">
        <v>0.12034826684816009</v>
      </c>
      <c r="V53" s="9">
        <v>8.5831264846783134E-2</v>
      </c>
      <c r="W53" s="9">
        <v>4.4791528038606712E-2</v>
      </c>
      <c r="X53" s="9">
        <v>5.4791769253758831E-2</v>
      </c>
      <c r="Y53" s="8">
        <v>0.22880926468777499</v>
      </c>
      <c r="Z53" s="9">
        <v>6.8269705414040538E-2</v>
      </c>
      <c r="AA53" s="11">
        <v>7.5170896534327195E-2</v>
      </c>
      <c r="AB53" s="11">
        <v>0.13484701363672769</v>
      </c>
      <c r="AC53" s="11">
        <v>6.6096392013240399E-2</v>
      </c>
      <c r="AD53" s="11">
        <v>6.939891831092572E-2</v>
      </c>
      <c r="AE53" s="9">
        <v>0.1222437689305283</v>
      </c>
      <c r="AF53" s="9">
        <v>6.2697762171772378E-2</v>
      </c>
      <c r="AG53" s="8">
        <v>0.115270552314042</v>
      </c>
      <c r="AH53" s="10">
        <v>3.1156162022774748E-2</v>
      </c>
      <c r="AI53" s="13">
        <v>0.1022545585521757</v>
      </c>
      <c r="AJ53" s="11">
        <v>4.9563864441333053E-2</v>
      </c>
      <c r="AK53" s="11">
        <v>3.6789798456052243E-2</v>
      </c>
      <c r="AL53" s="11">
        <v>0.11833204386218731</v>
      </c>
      <c r="AM53" s="11">
        <v>1.6982812030243578E-2</v>
      </c>
    </row>
    <row r="54" spans="1:39" ht="19.95" customHeight="1" x14ac:dyDescent="0.3">
      <c r="A54" s="17" t="s">
        <v>70</v>
      </c>
      <c r="B54" s="7">
        <v>0.3918268888217134</v>
      </c>
      <c r="C54" s="8">
        <v>0.53336225058084363</v>
      </c>
      <c r="D54" s="9">
        <v>0.44208348796839653</v>
      </c>
      <c r="E54" s="9">
        <v>0.39834174786739768</v>
      </c>
      <c r="F54" s="9">
        <v>0.39803834583216569</v>
      </c>
      <c r="G54" s="10">
        <v>0.1503371990767802</v>
      </c>
      <c r="H54" s="13">
        <v>0.47121372728994049</v>
      </c>
      <c r="I54" s="11">
        <v>0.40083838492314833</v>
      </c>
      <c r="J54" s="12">
        <v>0.32556392135737611</v>
      </c>
      <c r="K54" s="10">
        <v>0.36009104410054671</v>
      </c>
      <c r="L54" s="8">
        <v>0.44227619061373707</v>
      </c>
      <c r="M54" s="11">
        <v>0.38856977982861618</v>
      </c>
      <c r="N54" s="11">
        <v>0.40496636223383392</v>
      </c>
      <c r="O54" s="9">
        <v>0.38441099970697667</v>
      </c>
      <c r="P54" s="9">
        <v>0.38547610287294809</v>
      </c>
      <c r="Q54" s="11">
        <v>0.387194340645793</v>
      </c>
      <c r="R54" s="11">
        <v>0.37562370683694468</v>
      </c>
      <c r="S54" s="11">
        <v>0.33645991739001918</v>
      </c>
      <c r="T54" s="11">
        <v>0.52388743386179626</v>
      </c>
      <c r="U54" s="9">
        <v>0.41474114221295932</v>
      </c>
      <c r="V54" s="9">
        <v>0.42649796722866329</v>
      </c>
      <c r="W54" s="8">
        <v>0.51950883702638007</v>
      </c>
      <c r="X54" s="9">
        <v>0.41073364410117152</v>
      </c>
      <c r="Y54" s="9">
        <v>0.54383738436475026</v>
      </c>
      <c r="Z54" s="10">
        <v>0.3512032386329304</v>
      </c>
      <c r="AA54" s="11">
        <v>0.34966635248930927</v>
      </c>
      <c r="AB54" s="11">
        <v>0.41601274024636492</v>
      </c>
      <c r="AC54" s="11">
        <v>0.39334405401766109</v>
      </c>
      <c r="AD54" s="11">
        <v>0.45632415203369769</v>
      </c>
      <c r="AE54" s="10">
        <v>0.30656065545463662</v>
      </c>
      <c r="AF54" s="9">
        <v>0.34271299380981879</v>
      </c>
      <c r="AG54" s="9">
        <v>0.41977278683784558</v>
      </c>
      <c r="AH54" s="8">
        <v>0.48889711386795442</v>
      </c>
      <c r="AI54" s="13">
        <v>0.42398608717924952</v>
      </c>
      <c r="AJ54" s="12">
        <v>0.25903440314483989</v>
      </c>
      <c r="AK54" s="11">
        <v>0.51152117205403291</v>
      </c>
      <c r="AL54" s="11">
        <v>0.35748912931661481</v>
      </c>
      <c r="AM54" s="11">
        <v>0.42696475167640913</v>
      </c>
    </row>
    <row r="55" spans="1:39" ht="19.95" customHeight="1" x14ac:dyDescent="0.3">
      <c r="A55" s="16" t="s">
        <v>71</v>
      </c>
      <c r="B55" s="7">
        <v>0.1298028773629685</v>
      </c>
      <c r="C55" s="10">
        <v>3.8416629858306649E-2</v>
      </c>
      <c r="D55" s="9">
        <v>7.9103706900932311E-2</v>
      </c>
      <c r="E55" s="9">
        <v>0.1185010155526221</v>
      </c>
      <c r="F55" s="9">
        <v>0.1452446189069847</v>
      </c>
      <c r="G55" s="8">
        <v>0.37707264423307069</v>
      </c>
      <c r="H55" s="12">
        <v>3.376555182476098E-2</v>
      </c>
      <c r="I55" s="11">
        <v>0.1157092635587144</v>
      </c>
      <c r="J55" s="13">
        <v>0.21304524147683149</v>
      </c>
      <c r="K55" s="8">
        <v>0.15699155607542459</v>
      </c>
      <c r="L55" s="10">
        <v>8.3697153809743768E-2</v>
      </c>
      <c r="M55" s="11">
        <v>0.1312265963156907</v>
      </c>
      <c r="N55" s="11">
        <v>0.13096239141191551</v>
      </c>
      <c r="O55" s="9">
        <v>0.1498989436174876</v>
      </c>
      <c r="P55" s="9">
        <v>0.1092028043278581</v>
      </c>
      <c r="Q55" s="13">
        <v>0.15951693879242551</v>
      </c>
      <c r="R55" s="11">
        <v>9.3632757816772536E-2</v>
      </c>
      <c r="S55" s="11">
        <v>0.10460847867108281</v>
      </c>
      <c r="T55" s="11">
        <v>6.9707480406001568E-2</v>
      </c>
      <c r="U55" s="9">
        <v>0.1441184783407724</v>
      </c>
      <c r="V55" s="9">
        <v>0.1107307915190462</v>
      </c>
      <c r="W55" s="9">
        <v>0.109308539155909</v>
      </c>
      <c r="X55" s="9">
        <v>0.1196361568747422</v>
      </c>
      <c r="Y55" s="9">
        <v>8.6566419015989785E-2</v>
      </c>
      <c r="Z55" s="9">
        <v>0.13805663632942261</v>
      </c>
      <c r="AA55" s="11">
        <v>0.13738702197240049</v>
      </c>
      <c r="AB55" s="11">
        <v>0.1129428446461441</v>
      </c>
      <c r="AC55" s="11">
        <v>0.13949799848833849</v>
      </c>
      <c r="AD55" s="11">
        <v>0.12480960609069031</v>
      </c>
      <c r="AE55" s="9">
        <v>0.13693229548941391</v>
      </c>
      <c r="AF55" s="9">
        <v>0.14532923898129341</v>
      </c>
      <c r="AG55" s="9">
        <v>0.12083739630111789</v>
      </c>
      <c r="AH55" s="9">
        <v>0.1160505157766238</v>
      </c>
      <c r="AI55" s="12">
        <v>9.0336690854191687E-2</v>
      </c>
      <c r="AJ55" s="13">
        <v>0.27464082349577212</v>
      </c>
      <c r="AK55" s="11">
        <v>4.2717089738367783E-2</v>
      </c>
      <c r="AL55" s="11">
        <v>0.1582736656675626</v>
      </c>
      <c r="AM55" s="11">
        <v>0.1141844821338532</v>
      </c>
    </row>
    <row r="56" spans="1:39" ht="19.95" customHeight="1" x14ac:dyDescent="0.3">
      <c r="A56" s="17" t="s">
        <v>72</v>
      </c>
      <c r="B56" s="7">
        <v>0.11355238952647929</v>
      </c>
      <c r="C56" s="9">
        <v>6.9065242605654262E-2</v>
      </c>
      <c r="D56" s="9">
        <v>6.9040394256622478E-2</v>
      </c>
      <c r="E56" s="9">
        <v>0.1007376572178129</v>
      </c>
      <c r="F56" s="9">
        <v>0.1074848672300377</v>
      </c>
      <c r="G56" s="9">
        <v>0.1149654593524663</v>
      </c>
      <c r="H56" s="12">
        <v>6.5967041729639811E-2</v>
      </c>
      <c r="I56" s="11">
        <v>9.6447501493937257E-2</v>
      </c>
      <c r="J56" s="13">
        <v>0.16456906327159901</v>
      </c>
      <c r="K56" s="9">
        <v>9.5383477746854101E-2</v>
      </c>
      <c r="L56" s="9">
        <v>0.14583961053884831</v>
      </c>
      <c r="M56" s="12">
        <v>8.5207843292874355E-2</v>
      </c>
      <c r="N56" s="13">
        <v>0.15901634993186589</v>
      </c>
      <c r="O56" s="10">
        <v>8.0273300801554662E-2</v>
      </c>
      <c r="P56" s="8">
        <v>0.15630257195403549</v>
      </c>
      <c r="Q56" s="12">
        <v>8.2477443954883836E-2</v>
      </c>
      <c r="R56" s="13">
        <v>0.14609932133152109</v>
      </c>
      <c r="S56" s="11">
        <v>6.2601255877644021E-2</v>
      </c>
      <c r="T56" s="11">
        <v>0.1225549637470445</v>
      </c>
      <c r="U56" s="10">
        <v>3.1504229902267103E-2</v>
      </c>
      <c r="V56" s="10">
        <v>6.4458476075718252E-2</v>
      </c>
      <c r="W56" s="10">
        <v>3.7783654720502317E-2</v>
      </c>
      <c r="X56" s="9">
        <v>5.5437735737615471E-2</v>
      </c>
      <c r="Y56" s="9">
        <v>0</v>
      </c>
      <c r="Z56" s="8">
        <v>0.16637969760157051</v>
      </c>
      <c r="AA56" s="13">
        <v>0.1632752436087074</v>
      </c>
      <c r="AB56" s="11">
        <v>8.11976281111913E-2</v>
      </c>
      <c r="AC56" s="11">
        <v>8.5666922936325482E-2</v>
      </c>
      <c r="AD56" s="12">
        <v>3.7645417192882502E-2</v>
      </c>
      <c r="AE56" s="8">
        <v>0.23604836577208591</v>
      </c>
      <c r="AF56" s="9">
        <v>0.1290207944364121</v>
      </c>
      <c r="AG56" s="10">
        <v>5.9974076485786183E-2</v>
      </c>
      <c r="AH56" s="9">
        <v>7.8527372135334186E-2</v>
      </c>
      <c r="AI56" s="12">
        <v>8.0068383860651168E-2</v>
      </c>
      <c r="AJ56" s="13">
        <v>0.17642491485725789</v>
      </c>
      <c r="AK56" s="11">
        <v>0.1252926754593463</v>
      </c>
      <c r="AL56" s="11">
        <v>0.1410331467906209</v>
      </c>
      <c r="AM56" s="13">
        <v>0.2303116138123418</v>
      </c>
    </row>
    <row r="59" spans="1:39" x14ac:dyDescent="0.3">
      <c r="A59" s="1" t="s">
        <v>24</v>
      </c>
    </row>
    <row r="60" spans="1:39" ht="70.05" customHeight="1" x14ac:dyDescent="0.3">
      <c r="A60" s="19" t="s">
        <v>270</v>
      </c>
      <c r="B60" s="33"/>
      <c r="C60" s="33" t="s">
        <v>74</v>
      </c>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row>
    <row r="61" spans="1:39" ht="22.05" customHeight="1" x14ac:dyDescent="0.3">
      <c r="A61" s="2"/>
      <c r="B61" s="2"/>
      <c r="C61" s="51" t="s">
        <v>1</v>
      </c>
      <c r="D61" s="52"/>
      <c r="E61" s="52"/>
      <c r="F61" s="52"/>
      <c r="G61" s="53"/>
      <c r="H61" s="51" t="s">
        <v>2</v>
      </c>
      <c r="I61" s="52"/>
      <c r="J61" s="53"/>
      <c r="K61" s="51" t="s">
        <v>26</v>
      </c>
      <c r="L61" s="53"/>
      <c r="M61" s="51" t="s">
        <v>28</v>
      </c>
      <c r="N61" s="53"/>
      <c r="O61" s="51" t="s">
        <v>29</v>
      </c>
      <c r="P61" s="53"/>
      <c r="Q61" s="51" t="s">
        <v>30</v>
      </c>
      <c r="R61" s="52"/>
      <c r="S61" s="52"/>
      <c r="T61" s="53"/>
      <c r="U61" s="51" t="s">
        <v>31</v>
      </c>
      <c r="V61" s="52"/>
      <c r="W61" s="52"/>
      <c r="X61" s="52"/>
      <c r="Y61" s="52"/>
      <c r="Z61" s="53"/>
      <c r="AA61" s="51" t="s">
        <v>32</v>
      </c>
      <c r="AB61" s="52"/>
      <c r="AC61" s="52"/>
      <c r="AD61" s="53"/>
      <c r="AE61" s="51" t="s">
        <v>33</v>
      </c>
      <c r="AF61" s="52"/>
      <c r="AG61" s="52"/>
      <c r="AH61" s="53"/>
      <c r="AI61" s="51" t="s">
        <v>34</v>
      </c>
      <c r="AJ61" s="52"/>
      <c r="AK61" s="52"/>
      <c r="AL61" s="52"/>
      <c r="AM61" s="53"/>
    </row>
    <row r="62" spans="1:39" ht="58.05" customHeight="1" x14ac:dyDescent="0.3">
      <c r="A62" s="3" t="s">
        <v>35</v>
      </c>
      <c r="B62" s="3" t="s">
        <v>0</v>
      </c>
      <c r="C62" s="3" t="s">
        <v>3</v>
      </c>
      <c r="D62" s="3" t="s">
        <v>4</v>
      </c>
      <c r="E62" s="3" t="s">
        <v>5</v>
      </c>
      <c r="F62" s="3" t="s">
        <v>6</v>
      </c>
      <c r="G62" s="3" t="s">
        <v>7</v>
      </c>
      <c r="H62" s="3" t="s">
        <v>8</v>
      </c>
      <c r="I62" s="3" t="s">
        <v>9</v>
      </c>
      <c r="J62" s="3" t="s">
        <v>10</v>
      </c>
      <c r="K62" s="3" t="s">
        <v>36</v>
      </c>
      <c r="L62" s="3" t="s">
        <v>37</v>
      </c>
      <c r="M62" s="3" t="s">
        <v>40</v>
      </c>
      <c r="N62" s="3" t="s">
        <v>41</v>
      </c>
      <c r="O62" s="3" t="s">
        <v>42</v>
      </c>
      <c r="P62" s="3" t="s">
        <v>43</v>
      </c>
      <c r="Q62" s="3" t="s">
        <v>44</v>
      </c>
      <c r="R62" s="3" t="s">
        <v>45</v>
      </c>
      <c r="S62" s="3" t="s">
        <v>46</v>
      </c>
      <c r="T62" s="3" t="s">
        <v>47</v>
      </c>
      <c r="U62" s="3" t="s">
        <v>48</v>
      </c>
      <c r="V62" s="3" t="s">
        <v>49</v>
      </c>
      <c r="W62" s="3" t="s">
        <v>50</v>
      </c>
      <c r="X62" s="3" t="s">
        <v>51</v>
      </c>
      <c r="Y62" s="3" t="s">
        <v>52</v>
      </c>
      <c r="Z62" s="3" t="s">
        <v>53</v>
      </c>
      <c r="AA62" s="3" t="s">
        <v>54</v>
      </c>
      <c r="AB62" s="3" t="s">
        <v>55</v>
      </c>
      <c r="AC62" s="3" t="s">
        <v>56</v>
      </c>
      <c r="AD62" s="3" t="s">
        <v>57</v>
      </c>
      <c r="AE62" s="3" t="s">
        <v>58</v>
      </c>
      <c r="AF62" s="3" t="s">
        <v>59</v>
      </c>
      <c r="AG62" s="3" t="s">
        <v>60</v>
      </c>
      <c r="AH62" s="3" t="s">
        <v>61</v>
      </c>
      <c r="AI62" s="3" t="s">
        <v>62</v>
      </c>
      <c r="AJ62" s="3" t="s">
        <v>63</v>
      </c>
      <c r="AK62" s="3" t="s">
        <v>64</v>
      </c>
      <c r="AL62" s="3" t="s">
        <v>65</v>
      </c>
      <c r="AM62" s="3" t="s">
        <v>47</v>
      </c>
    </row>
    <row r="63" spans="1:39" ht="19.95" customHeight="1" x14ac:dyDescent="0.3">
      <c r="A63" s="14" t="s">
        <v>11</v>
      </c>
      <c r="B63" s="4">
        <v>642.83515840768814</v>
      </c>
      <c r="C63" s="5">
        <v>104.49721086025239</v>
      </c>
      <c r="D63" s="5">
        <v>86.454265236854553</v>
      </c>
      <c r="E63" s="5">
        <v>129.59241008758539</v>
      </c>
      <c r="F63" s="5">
        <v>191.21148782968521</v>
      </c>
      <c r="G63" s="5">
        <v>62.713899672031403</v>
      </c>
      <c r="H63" s="6">
        <v>172.68305003643039</v>
      </c>
      <c r="I63" s="6">
        <v>229.3974925875664</v>
      </c>
      <c r="J63" s="6">
        <v>240.75461578369141</v>
      </c>
      <c r="K63" s="5">
        <v>400.36906635761261</v>
      </c>
      <c r="L63" s="5">
        <v>238.86277830600741</v>
      </c>
      <c r="M63" s="6">
        <v>437.32495254278177</v>
      </c>
      <c r="N63" s="6">
        <v>205.51020586490631</v>
      </c>
      <c r="O63" s="5">
        <v>368.82475960254669</v>
      </c>
      <c r="P63" s="5">
        <v>185.4451638460159</v>
      </c>
      <c r="Q63" s="6">
        <v>353.63529598712921</v>
      </c>
      <c r="R63" s="6">
        <v>152.7052107453346</v>
      </c>
      <c r="S63" s="6">
        <v>41.858459115028381</v>
      </c>
      <c r="T63" s="6">
        <v>36.537575662136078</v>
      </c>
      <c r="U63" s="5">
        <v>100.1951496601105</v>
      </c>
      <c r="V63" s="5">
        <v>171.60863816738129</v>
      </c>
      <c r="W63" s="5">
        <v>78.733375012874603</v>
      </c>
      <c r="X63" s="5">
        <v>122.87477695941929</v>
      </c>
      <c r="Y63" s="5">
        <v>23.68774098157883</v>
      </c>
      <c r="Z63" s="5">
        <v>310.23602348566061</v>
      </c>
      <c r="AA63" s="6">
        <v>162.40733259916311</v>
      </c>
      <c r="AB63" s="6">
        <v>170.06806123256681</v>
      </c>
      <c r="AC63" s="6">
        <v>121.3754976987839</v>
      </c>
      <c r="AD63" s="6">
        <v>124.5682087540627</v>
      </c>
      <c r="AE63" s="5">
        <v>102.3827528953552</v>
      </c>
      <c r="AF63" s="5">
        <v>175.80140298604971</v>
      </c>
      <c r="AG63" s="5">
        <v>222.12981986999509</v>
      </c>
      <c r="AH63" s="5">
        <v>142.52118265628809</v>
      </c>
      <c r="AI63" s="6">
        <v>400.91064858436579</v>
      </c>
      <c r="AJ63" s="6">
        <v>133.5162019729614</v>
      </c>
      <c r="AK63" s="6">
        <v>33.706003665924072</v>
      </c>
      <c r="AL63" s="6">
        <v>43.872053146362298</v>
      </c>
      <c r="AM63" s="6">
        <v>30.83025103807449</v>
      </c>
    </row>
    <row r="64" spans="1:39" ht="19.95" customHeight="1" x14ac:dyDescent="0.3">
      <c r="A64" s="15" t="s">
        <v>12</v>
      </c>
      <c r="B64" s="4">
        <v>649</v>
      </c>
      <c r="C64" s="5">
        <v>103</v>
      </c>
      <c r="D64" s="5">
        <v>89</v>
      </c>
      <c r="E64" s="5">
        <v>133</v>
      </c>
      <c r="F64" s="5">
        <v>193</v>
      </c>
      <c r="G64" s="5">
        <v>63</v>
      </c>
      <c r="H64" s="6">
        <v>137</v>
      </c>
      <c r="I64" s="6">
        <v>259</v>
      </c>
      <c r="J64" s="6">
        <v>253</v>
      </c>
      <c r="K64" s="5">
        <v>406</v>
      </c>
      <c r="L64" s="5">
        <v>240</v>
      </c>
      <c r="M64" s="6">
        <v>445</v>
      </c>
      <c r="N64" s="6">
        <v>204</v>
      </c>
      <c r="O64" s="5">
        <v>387</v>
      </c>
      <c r="P64" s="5">
        <v>184</v>
      </c>
      <c r="Q64" s="6">
        <v>373</v>
      </c>
      <c r="R64" s="6">
        <v>142</v>
      </c>
      <c r="S64" s="6">
        <v>42</v>
      </c>
      <c r="T64" s="6">
        <v>37</v>
      </c>
      <c r="U64" s="5">
        <v>103</v>
      </c>
      <c r="V64" s="5">
        <v>170</v>
      </c>
      <c r="W64" s="5">
        <v>80</v>
      </c>
      <c r="X64" s="5">
        <v>125</v>
      </c>
      <c r="Y64" s="5">
        <v>24</v>
      </c>
      <c r="Z64" s="5">
        <v>317</v>
      </c>
      <c r="AA64" s="6">
        <v>163</v>
      </c>
      <c r="AB64" s="6">
        <v>173</v>
      </c>
      <c r="AC64" s="6">
        <v>125</v>
      </c>
      <c r="AD64" s="6">
        <v>127</v>
      </c>
      <c r="AE64" s="5">
        <v>95</v>
      </c>
      <c r="AF64" s="5">
        <v>202</v>
      </c>
      <c r="AG64" s="5">
        <v>237</v>
      </c>
      <c r="AH64" s="5">
        <v>115</v>
      </c>
      <c r="AI64" s="6">
        <v>409</v>
      </c>
      <c r="AJ64" s="6">
        <v>141</v>
      </c>
      <c r="AK64" s="6">
        <v>27</v>
      </c>
      <c r="AL64" s="6">
        <v>42</v>
      </c>
      <c r="AM64" s="6">
        <v>30</v>
      </c>
    </row>
    <row r="65" spans="1:39" ht="19.95" customHeight="1" x14ac:dyDescent="0.3">
      <c r="A65" s="16" t="s">
        <v>75</v>
      </c>
      <c r="B65" s="7">
        <v>0.11354786046672879</v>
      </c>
      <c r="C65" s="8">
        <v>0.24529742535661969</v>
      </c>
      <c r="D65" s="9">
        <v>0.1573434564756111</v>
      </c>
      <c r="E65" s="10">
        <v>5.5523375492303413E-2</v>
      </c>
      <c r="F65" s="10">
        <v>7.6657402255908308E-2</v>
      </c>
      <c r="G65" s="9">
        <v>9.838627432073152E-2</v>
      </c>
      <c r="H65" s="11">
        <v>9.7651358563746446E-2</v>
      </c>
      <c r="I65" s="11">
        <v>0.1410217008741137</v>
      </c>
      <c r="J65" s="11">
        <v>9.8771929147163498E-2</v>
      </c>
      <c r="K65" s="9">
        <v>0.1051904921770611</v>
      </c>
      <c r="L65" s="9">
        <v>0.1212071868523287</v>
      </c>
      <c r="M65" s="11">
        <v>0.1211434791101377</v>
      </c>
      <c r="N65" s="11">
        <v>9.7384412287685879E-2</v>
      </c>
      <c r="O65" s="9">
        <v>0.12817839173571349</v>
      </c>
      <c r="P65" s="9">
        <v>0.10420316271424961</v>
      </c>
      <c r="Q65" s="11">
        <v>0.10720980547352151</v>
      </c>
      <c r="R65" s="11">
        <v>8.7620430573593686E-2</v>
      </c>
      <c r="S65" s="11">
        <v>0.1725490742207812</v>
      </c>
      <c r="T65" s="11">
        <v>0.20347188804198621</v>
      </c>
      <c r="U65" s="9">
        <v>0.13448236798192631</v>
      </c>
      <c r="V65" s="9">
        <v>0.1079466928171082</v>
      </c>
      <c r="W65" s="9">
        <v>0.160253302264835</v>
      </c>
      <c r="X65" s="9">
        <v>0.11181701329293529</v>
      </c>
      <c r="Y65" s="9">
        <v>3.1261490919450879E-2</v>
      </c>
      <c r="Z65" s="9">
        <v>9.6599380648966129E-2</v>
      </c>
      <c r="AA65" s="11">
        <v>0.1228437879855908</v>
      </c>
      <c r="AB65" s="11">
        <v>9.1998830108037374E-2</v>
      </c>
      <c r="AC65" s="11">
        <v>0.110734870511806</v>
      </c>
      <c r="AD65" s="11">
        <v>0.15986692082429699</v>
      </c>
      <c r="AE65" s="9">
        <v>8.7907768815832746E-2</v>
      </c>
      <c r="AF65" s="9">
        <v>0.14161714297355549</v>
      </c>
      <c r="AG65" s="9">
        <v>0.1148709099894463</v>
      </c>
      <c r="AH65" s="9">
        <v>9.5281068250705758E-2</v>
      </c>
      <c r="AI65" s="11">
        <v>0.122485891940448</v>
      </c>
      <c r="AJ65" s="11">
        <v>0.1153303453735641</v>
      </c>
      <c r="AK65" s="11">
        <v>7.1204019918170366E-2</v>
      </c>
      <c r="AL65" s="11">
        <v>0.12189244322273179</v>
      </c>
      <c r="AM65" s="11">
        <v>2.4019074599276428E-2</v>
      </c>
    </row>
    <row r="66" spans="1:39" ht="19.95" customHeight="1" x14ac:dyDescent="0.3">
      <c r="A66" s="17" t="s">
        <v>76</v>
      </c>
      <c r="B66" s="7">
        <v>0.54542258891122231</v>
      </c>
      <c r="C66" s="8">
        <v>0.65420105792934513</v>
      </c>
      <c r="D66" s="9">
        <v>0.55669023227733472</v>
      </c>
      <c r="E66" s="8">
        <v>0.64779767559693924</v>
      </c>
      <c r="F66" s="9">
        <v>0.56836187791359682</v>
      </c>
      <c r="G66" s="10">
        <v>0.1694235503205814</v>
      </c>
      <c r="H66" s="11">
        <v>0.60573197126906664</v>
      </c>
      <c r="I66" s="11">
        <v>0.53775572838772046</v>
      </c>
      <c r="J66" s="11">
        <v>0.50947042457542957</v>
      </c>
      <c r="K66" s="9">
        <v>0.55352641127896951</v>
      </c>
      <c r="L66" s="9">
        <v>0.54006725019572321</v>
      </c>
      <c r="M66" s="11">
        <v>0.56627036488451632</v>
      </c>
      <c r="N66" s="11">
        <v>0.50105859929925811</v>
      </c>
      <c r="O66" s="9">
        <v>0.54793007435569097</v>
      </c>
      <c r="P66" s="9">
        <v>0.49654211083797972</v>
      </c>
      <c r="Q66" s="11">
        <v>0.55668582950024081</v>
      </c>
      <c r="R66" s="11">
        <v>0.55930365266560156</v>
      </c>
      <c r="S66" s="11">
        <v>0.45408830934029909</v>
      </c>
      <c r="T66" s="11">
        <v>0.61873732153918948</v>
      </c>
      <c r="U66" s="9">
        <v>0.56949657171870827</v>
      </c>
      <c r="V66" s="8">
        <v>0.61274172986458386</v>
      </c>
      <c r="W66" s="9">
        <v>0.57487945325940948</v>
      </c>
      <c r="X66" s="9">
        <v>0.5648421123768449</v>
      </c>
      <c r="Y66" s="9">
        <v>0.58513962758370175</v>
      </c>
      <c r="Z66" s="9">
        <v>0.51767898758465614</v>
      </c>
      <c r="AA66" s="12">
        <v>0.44894054424325341</v>
      </c>
      <c r="AB66" s="11">
        <v>0.55479015298790313</v>
      </c>
      <c r="AC66" s="11">
        <v>0.60747164069773862</v>
      </c>
      <c r="AD66" s="11">
        <v>0.59463592398907539</v>
      </c>
      <c r="AE66" s="9">
        <v>0.50631133573945342</v>
      </c>
      <c r="AF66" s="9">
        <v>0.52344103557265265</v>
      </c>
      <c r="AG66" s="9">
        <v>0.58306477000098544</v>
      </c>
      <c r="AH66" s="9">
        <v>0.54196524165832283</v>
      </c>
      <c r="AI66" s="11">
        <v>0.56783730397075616</v>
      </c>
      <c r="AJ66" s="11">
        <v>0.49766489081557719</v>
      </c>
      <c r="AK66" s="11">
        <v>0.63129913651401004</v>
      </c>
      <c r="AL66" s="11">
        <v>0.48093140057137779</v>
      </c>
      <c r="AM66" s="11">
        <v>0.45865502187634077</v>
      </c>
    </row>
    <row r="67" spans="1:39" ht="19.95" customHeight="1" x14ac:dyDescent="0.3">
      <c r="A67" s="16" t="s">
        <v>77</v>
      </c>
      <c r="B67" s="7">
        <v>0.2467711764555971</v>
      </c>
      <c r="C67" s="10">
        <v>5.9579354699333197E-2</v>
      </c>
      <c r="D67" s="9">
        <v>0.19801843713670239</v>
      </c>
      <c r="E67" s="9">
        <v>0.2440482403380308</v>
      </c>
      <c r="F67" s="9">
        <v>0.24517102946541841</v>
      </c>
      <c r="G67" s="8">
        <v>0.65326505968375348</v>
      </c>
      <c r="H67" s="11">
        <v>0.22323274909628751</v>
      </c>
      <c r="I67" s="11">
        <v>0.2341720830829557</v>
      </c>
      <c r="J67" s="11">
        <v>0.27565904568870792</v>
      </c>
      <c r="K67" s="9">
        <v>0.24754989971081631</v>
      </c>
      <c r="L67" s="9">
        <v>0.2421649998147726</v>
      </c>
      <c r="M67" s="11">
        <v>0.22967241001139679</v>
      </c>
      <c r="N67" s="11">
        <v>0.28315728775493332</v>
      </c>
      <c r="O67" s="9">
        <v>0.23454026254546931</v>
      </c>
      <c r="P67" s="9">
        <v>0.28449963691001889</v>
      </c>
      <c r="Q67" s="11">
        <v>0.24205953826571891</v>
      </c>
      <c r="R67" s="11">
        <v>0.25575510544811358</v>
      </c>
      <c r="S67" s="11">
        <v>0.28979414153058658</v>
      </c>
      <c r="T67" s="11">
        <v>0.10883673362629211</v>
      </c>
      <c r="U67" s="9">
        <v>0.23488468085689321</v>
      </c>
      <c r="V67" s="9">
        <v>0.24062445934995741</v>
      </c>
      <c r="W67" s="9">
        <v>0.22658056310414629</v>
      </c>
      <c r="X67" s="9">
        <v>0.25160949835226359</v>
      </c>
      <c r="Y67" s="9">
        <v>0.29241138594324578</v>
      </c>
      <c r="Z67" s="9">
        <v>0.25741982990338169</v>
      </c>
      <c r="AA67" s="13">
        <v>0.30578402068899202</v>
      </c>
      <c r="AB67" s="11">
        <v>0.24549123257830771</v>
      </c>
      <c r="AC67" s="11">
        <v>0.19146047159280499</v>
      </c>
      <c r="AD67" s="11">
        <v>0.20773646541991261</v>
      </c>
      <c r="AE67" s="9">
        <v>0.26873024957897712</v>
      </c>
      <c r="AF67" s="9">
        <v>0.2059566890387344</v>
      </c>
      <c r="AG67" s="9">
        <v>0.2224940207796155</v>
      </c>
      <c r="AH67" s="9">
        <v>0.31917931830204832</v>
      </c>
      <c r="AI67" s="12">
        <v>0.2162420792147412</v>
      </c>
      <c r="AJ67" s="11">
        <v>0.28438309375263049</v>
      </c>
      <c r="AK67" s="11">
        <v>0.2213313962291559</v>
      </c>
      <c r="AL67" s="11">
        <v>0.30614300087980872</v>
      </c>
      <c r="AM67" s="13">
        <v>0.42420564857154441</v>
      </c>
    </row>
    <row r="68" spans="1:39" ht="19.95" customHeight="1" x14ac:dyDescent="0.3">
      <c r="A68" s="17" t="s">
        <v>72</v>
      </c>
      <c r="B68" s="7">
        <v>9.4258374166451789E-2</v>
      </c>
      <c r="C68" s="9">
        <v>4.0922162014701897E-2</v>
      </c>
      <c r="D68" s="9">
        <v>8.7947874110351834E-2</v>
      </c>
      <c r="E68" s="9">
        <v>5.2630708572726538E-2</v>
      </c>
      <c r="F68" s="8">
        <v>0.1098096903650765</v>
      </c>
      <c r="G68" s="9">
        <v>7.8925115674933613E-2</v>
      </c>
      <c r="H68" s="11">
        <v>7.3383921070899402E-2</v>
      </c>
      <c r="I68" s="11">
        <v>8.705048765521009E-2</v>
      </c>
      <c r="J68" s="11">
        <v>0.1160986005886991</v>
      </c>
      <c r="K68" s="9">
        <v>9.373319683315301E-2</v>
      </c>
      <c r="L68" s="9">
        <v>9.6560563137175467E-2</v>
      </c>
      <c r="M68" s="11">
        <v>8.291374599394917E-2</v>
      </c>
      <c r="N68" s="11">
        <v>0.11839970065812271</v>
      </c>
      <c r="O68" s="9">
        <v>8.9351271363126247E-2</v>
      </c>
      <c r="P68" s="9">
        <v>0.11475508953775181</v>
      </c>
      <c r="Q68" s="11">
        <v>9.4044826760518771E-2</v>
      </c>
      <c r="R68" s="11">
        <v>9.7320811312691088E-2</v>
      </c>
      <c r="S68" s="11">
        <v>8.3568474908333121E-2</v>
      </c>
      <c r="T68" s="11">
        <v>6.8954056792532151E-2</v>
      </c>
      <c r="U68" s="9">
        <v>6.1136379442472188E-2</v>
      </c>
      <c r="V68" s="10">
        <v>3.8687117968350553E-2</v>
      </c>
      <c r="W68" s="9">
        <v>3.828668137160926E-2</v>
      </c>
      <c r="X68" s="9">
        <v>7.1731375977956105E-2</v>
      </c>
      <c r="Y68" s="9">
        <v>9.1187495553601644E-2</v>
      </c>
      <c r="Z68" s="8">
        <v>0.12830180186299589</v>
      </c>
      <c r="AA68" s="11">
        <v>0.12243164708216379</v>
      </c>
      <c r="AB68" s="11">
        <v>0.1077197843257517</v>
      </c>
      <c r="AC68" s="11">
        <v>9.0333017197650398E-2</v>
      </c>
      <c r="AD68" s="12">
        <v>3.7760689766715039E-2</v>
      </c>
      <c r="AE68" s="9">
        <v>0.1370506458657367</v>
      </c>
      <c r="AF68" s="9">
        <v>0.12898513241505741</v>
      </c>
      <c r="AG68" s="9">
        <v>7.9570299229952762E-2</v>
      </c>
      <c r="AH68" s="10">
        <v>4.3574371788923122E-2</v>
      </c>
      <c r="AI68" s="11">
        <v>9.3434724874054631E-2</v>
      </c>
      <c r="AJ68" s="11">
        <v>0.1026216700582281</v>
      </c>
      <c r="AK68" s="11">
        <v>7.6165447338663692E-2</v>
      </c>
      <c r="AL68" s="11">
        <v>9.1033155326081569E-2</v>
      </c>
      <c r="AM68" s="11">
        <v>9.3120254952838363E-2</v>
      </c>
    </row>
    <row r="71" spans="1:39" x14ac:dyDescent="0.3">
      <c r="A71" s="1" t="s">
        <v>24</v>
      </c>
    </row>
    <row r="72" spans="1:39" ht="85.05" customHeight="1" x14ac:dyDescent="0.3">
      <c r="A72" s="19" t="s">
        <v>271</v>
      </c>
      <c r="B72" s="33"/>
      <c r="C72" s="33" t="s">
        <v>78</v>
      </c>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row>
    <row r="73" spans="1:39" ht="22.05" customHeight="1" x14ac:dyDescent="0.3">
      <c r="A73" s="2"/>
      <c r="B73" s="2"/>
      <c r="C73" s="51" t="s">
        <v>1</v>
      </c>
      <c r="D73" s="52"/>
      <c r="E73" s="52"/>
      <c r="F73" s="52"/>
      <c r="G73" s="53"/>
      <c r="H73" s="51" t="s">
        <v>2</v>
      </c>
      <c r="I73" s="52"/>
      <c r="J73" s="53"/>
      <c r="K73" s="51" t="s">
        <v>26</v>
      </c>
      <c r="L73" s="53"/>
      <c r="M73" s="51" t="s">
        <v>28</v>
      </c>
      <c r="N73" s="53"/>
      <c r="O73" s="51" t="s">
        <v>29</v>
      </c>
      <c r="P73" s="53"/>
      <c r="Q73" s="51" t="s">
        <v>30</v>
      </c>
      <c r="R73" s="52"/>
      <c r="S73" s="52"/>
      <c r="T73" s="53"/>
      <c r="U73" s="51" t="s">
        <v>31</v>
      </c>
      <c r="V73" s="52"/>
      <c r="W73" s="52"/>
      <c r="X73" s="52"/>
      <c r="Y73" s="52"/>
      <c r="Z73" s="53"/>
      <c r="AA73" s="51" t="s">
        <v>32</v>
      </c>
      <c r="AB73" s="52"/>
      <c r="AC73" s="52"/>
      <c r="AD73" s="53"/>
      <c r="AE73" s="51" t="s">
        <v>33</v>
      </c>
      <c r="AF73" s="52"/>
      <c r="AG73" s="52"/>
      <c r="AH73" s="53"/>
      <c r="AI73" s="51" t="s">
        <v>34</v>
      </c>
      <c r="AJ73" s="52"/>
      <c r="AK73" s="52"/>
      <c r="AL73" s="52"/>
      <c r="AM73" s="53"/>
    </row>
    <row r="74" spans="1:39" ht="58.05" customHeight="1" x14ac:dyDescent="0.3">
      <c r="A74" s="3" t="s">
        <v>35</v>
      </c>
      <c r="B74" s="3" t="s">
        <v>0</v>
      </c>
      <c r="C74" s="3" t="s">
        <v>3</v>
      </c>
      <c r="D74" s="3" t="s">
        <v>4</v>
      </c>
      <c r="E74" s="3" t="s">
        <v>5</v>
      </c>
      <c r="F74" s="3" t="s">
        <v>6</v>
      </c>
      <c r="G74" s="3" t="s">
        <v>7</v>
      </c>
      <c r="H74" s="3" t="s">
        <v>8</v>
      </c>
      <c r="I74" s="3" t="s">
        <v>9</v>
      </c>
      <c r="J74" s="3" t="s">
        <v>10</v>
      </c>
      <c r="K74" s="3" t="s">
        <v>36</v>
      </c>
      <c r="L74" s="3" t="s">
        <v>37</v>
      </c>
      <c r="M74" s="3" t="s">
        <v>40</v>
      </c>
      <c r="N74" s="3" t="s">
        <v>41</v>
      </c>
      <c r="O74" s="3" t="s">
        <v>42</v>
      </c>
      <c r="P74" s="3" t="s">
        <v>43</v>
      </c>
      <c r="Q74" s="3" t="s">
        <v>44</v>
      </c>
      <c r="R74" s="3" t="s">
        <v>45</v>
      </c>
      <c r="S74" s="3" t="s">
        <v>46</v>
      </c>
      <c r="T74" s="3" t="s">
        <v>47</v>
      </c>
      <c r="U74" s="3" t="s">
        <v>48</v>
      </c>
      <c r="V74" s="3" t="s">
        <v>49</v>
      </c>
      <c r="W74" s="3" t="s">
        <v>50</v>
      </c>
      <c r="X74" s="3" t="s">
        <v>51</v>
      </c>
      <c r="Y74" s="3" t="s">
        <v>52</v>
      </c>
      <c r="Z74" s="3" t="s">
        <v>53</v>
      </c>
      <c r="AA74" s="3" t="s">
        <v>54</v>
      </c>
      <c r="AB74" s="3" t="s">
        <v>55</v>
      </c>
      <c r="AC74" s="3" t="s">
        <v>56</v>
      </c>
      <c r="AD74" s="3" t="s">
        <v>57</v>
      </c>
      <c r="AE74" s="3" t="s">
        <v>58</v>
      </c>
      <c r="AF74" s="3" t="s">
        <v>59</v>
      </c>
      <c r="AG74" s="3" t="s">
        <v>60</v>
      </c>
      <c r="AH74" s="3" t="s">
        <v>61</v>
      </c>
      <c r="AI74" s="3" t="s">
        <v>62</v>
      </c>
      <c r="AJ74" s="3" t="s">
        <v>63</v>
      </c>
      <c r="AK74" s="3" t="s">
        <v>64</v>
      </c>
      <c r="AL74" s="3" t="s">
        <v>65</v>
      </c>
      <c r="AM74" s="3" t="s">
        <v>47</v>
      </c>
    </row>
    <row r="75" spans="1:39" ht="19.95" customHeight="1" x14ac:dyDescent="0.3">
      <c r="A75" s="14" t="s">
        <v>11</v>
      </c>
      <c r="B75" s="4">
        <v>676.71182495355606</v>
      </c>
      <c r="C75" s="5">
        <v>123.8835155367851</v>
      </c>
      <c r="D75" s="5">
        <v>84.728808522224426</v>
      </c>
      <c r="E75" s="5">
        <v>122.1372346878052</v>
      </c>
      <c r="F75" s="5">
        <v>220.63839709758761</v>
      </c>
      <c r="G75" s="5">
        <v>70.674589216709137</v>
      </c>
      <c r="H75" s="6">
        <v>182.37948632240301</v>
      </c>
      <c r="I75" s="6">
        <v>242.81005781888959</v>
      </c>
      <c r="J75" s="6">
        <v>251.52228081226349</v>
      </c>
      <c r="K75" s="5">
        <v>427.76536357402802</v>
      </c>
      <c r="L75" s="5">
        <v>247.1241974234581</v>
      </c>
      <c r="M75" s="6">
        <v>444.44205719232559</v>
      </c>
      <c r="N75" s="6">
        <v>225.38167852163309</v>
      </c>
      <c r="O75" s="5">
        <v>385.15174090862268</v>
      </c>
      <c r="P75" s="5">
        <v>216.86445814371109</v>
      </c>
      <c r="Q75" s="6">
        <v>367.17856979370117</v>
      </c>
      <c r="R75" s="6">
        <v>148.61918866634369</v>
      </c>
      <c r="S75" s="6">
        <v>31.835237085819241</v>
      </c>
      <c r="T75" s="6">
        <v>49.240257620811462</v>
      </c>
      <c r="U75" s="5">
        <v>117.0173727273941</v>
      </c>
      <c r="V75" s="5">
        <v>170.91513699293139</v>
      </c>
      <c r="W75" s="5">
        <v>78.676125705242157</v>
      </c>
      <c r="X75" s="5">
        <v>94.321862637996674</v>
      </c>
      <c r="Y75" s="5">
        <v>21.809223353862759</v>
      </c>
      <c r="Z75" s="5">
        <v>347.84869879484182</v>
      </c>
      <c r="AA75" s="6">
        <v>201.5406355261803</v>
      </c>
      <c r="AB75" s="6">
        <v>162.67640066146851</v>
      </c>
      <c r="AC75" s="6">
        <v>150.94242626428601</v>
      </c>
      <c r="AD75" s="6">
        <v>106.20958477258679</v>
      </c>
      <c r="AE75" s="5">
        <v>113.5193961858749</v>
      </c>
      <c r="AF75" s="5">
        <v>199.43893796205521</v>
      </c>
      <c r="AG75" s="5">
        <v>229.0805495977402</v>
      </c>
      <c r="AH75" s="5">
        <v>134.67294120788571</v>
      </c>
      <c r="AI75" s="6">
        <v>440.48860108852392</v>
      </c>
      <c r="AJ75" s="6">
        <v>135.66874295473099</v>
      </c>
      <c r="AK75" s="6">
        <v>27.743889689445499</v>
      </c>
      <c r="AL75" s="6">
        <v>29.20685243606567</v>
      </c>
      <c r="AM75" s="6">
        <v>43.603738784790039</v>
      </c>
    </row>
    <row r="76" spans="1:39" ht="19.95" customHeight="1" x14ac:dyDescent="0.3">
      <c r="A76" s="15" t="s">
        <v>12</v>
      </c>
      <c r="B76" s="4">
        <v>684</v>
      </c>
      <c r="C76" s="5">
        <v>123</v>
      </c>
      <c r="D76" s="5">
        <v>87</v>
      </c>
      <c r="E76" s="5">
        <v>123</v>
      </c>
      <c r="F76" s="5">
        <v>220</v>
      </c>
      <c r="G76" s="5">
        <v>76</v>
      </c>
      <c r="H76" s="6">
        <v>149</v>
      </c>
      <c r="I76" s="6">
        <v>273</v>
      </c>
      <c r="J76" s="6">
        <v>262</v>
      </c>
      <c r="K76" s="5">
        <v>437</v>
      </c>
      <c r="L76" s="5">
        <v>245</v>
      </c>
      <c r="M76" s="6">
        <v>450</v>
      </c>
      <c r="N76" s="6">
        <v>227</v>
      </c>
      <c r="O76" s="5">
        <v>400</v>
      </c>
      <c r="P76" s="5">
        <v>215</v>
      </c>
      <c r="Q76" s="6">
        <v>380</v>
      </c>
      <c r="R76" s="6">
        <v>145</v>
      </c>
      <c r="S76" s="6">
        <v>31</v>
      </c>
      <c r="T76" s="6">
        <v>50</v>
      </c>
      <c r="U76" s="5">
        <v>117</v>
      </c>
      <c r="V76" s="5">
        <v>168</v>
      </c>
      <c r="W76" s="5">
        <v>77</v>
      </c>
      <c r="X76" s="5">
        <v>95</v>
      </c>
      <c r="Y76" s="5">
        <v>21</v>
      </c>
      <c r="Z76" s="5">
        <v>358</v>
      </c>
      <c r="AA76" s="6">
        <v>200</v>
      </c>
      <c r="AB76" s="6">
        <v>164</v>
      </c>
      <c r="AC76" s="6">
        <v>156</v>
      </c>
      <c r="AD76" s="6">
        <v>107</v>
      </c>
      <c r="AE76" s="5">
        <v>107</v>
      </c>
      <c r="AF76" s="5">
        <v>226</v>
      </c>
      <c r="AG76" s="5">
        <v>241</v>
      </c>
      <c r="AH76" s="5">
        <v>110</v>
      </c>
      <c r="AI76" s="6">
        <v>446</v>
      </c>
      <c r="AJ76" s="6">
        <v>142</v>
      </c>
      <c r="AK76" s="6">
        <v>23</v>
      </c>
      <c r="AL76" s="6">
        <v>30</v>
      </c>
      <c r="AM76" s="6">
        <v>43</v>
      </c>
    </row>
    <row r="77" spans="1:39" ht="19.95" customHeight="1" x14ac:dyDescent="0.3">
      <c r="A77" s="16" t="s">
        <v>75</v>
      </c>
      <c r="B77" s="7">
        <v>0.1117640145475997</v>
      </c>
      <c r="C77" s="8">
        <v>0.17436898124049921</v>
      </c>
      <c r="D77" s="9">
        <v>0.11193132076305359</v>
      </c>
      <c r="E77" s="9">
        <v>8.2481157615052175E-2</v>
      </c>
      <c r="F77" s="9">
        <v>0.11311867251097769</v>
      </c>
      <c r="G77" s="9">
        <v>5.9993588771603407E-2</v>
      </c>
      <c r="H77" s="11">
        <v>0.1308149895388161</v>
      </c>
      <c r="I77" s="11">
        <v>0.11375453901468301</v>
      </c>
      <c r="J77" s="11">
        <v>9.6028524311903452E-2</v>
      </c>
      <c r="K77" s="9">
        <v>0.10394849106205629</v>
      </c>
      <c r="L77" s="9">
        <v>0.12215050646593539</v>
      </c>
      <c r="M77" s="12">
        <v>9.2982731101426491E-2</v>
      </c>
      <c r="N77" s="13">
        <v>0.15221554023199019</v>
      </c>
      <c r="O77" s="10">
        <v>9.3789846362545684E-2</v>
      </c>
      <c r="P77" s="8">
        <v>0.1537116132887533</v>
      </c>
      <c r="Q77" s="12">
        <v>8.3704381565380279E-2</v>
      </c>
      <c r="R77" s="13">
        <v>0.16593921424823641</v>
      </c>
      <c r="S77" s="13">
        <v>0.22093443925653131</v>
      </c>
      <c r="T77" s="11">
        <v>0.1423227092903078</v>
      </c>
      <c r="U77" s="9">
        <v>0.1162195791261575</v>
      </c>
      <c r="V77" s="9">
        <v>9.5874194974511648E-2</v>
      </c>
      <c r="W77" s="9">
        <v>0.1008326572081453</v>
      </c>
      <c r="X77" s="9">
        <v>0.1064783393911224</v>
      </c>
      <c r="Y77" s="9">
        <v>0.15979219851050799</v>
      </c>
      <c r="Z77" s="9">
        <v>0.1003621423667347</v>
      </c>
      <c r="AA77" s="11">
        <v>0.11878074135756631</v>
      </c>
      <c r="AB77" s="11">
        <v>0.1218995885500142</v>
      </c>
      <c r="AC77" s="11">
        <v>0.1066250801259203</v>
      </c>
      <c r="AD77" s="11">
        <v>0.1040510555370904</v>
      </c>
      <c r="AE77" s="9">
        <v>0.13009066554216731</v>
      </c>
      <c r="AF77" s="10">
        <v>7.0049726130067158E-2</v>
      </c>
      <c r="AG77" s="9">
        <v>0.13471877791292439</v>
      </c>
      <c r="AH77" s="9">
        <v>0.1190448625666143</v>
      </c>
      <c r="AI77" s="11">
        <v>0.11415591418612429</v>
      </c>
      <c r="AJ77" s="11">
        <v>0.1153212013333226</v>
      </c>
      <c r="AK77" s="11">
        <v>0.13300087742321809</v>
      </c>
      <c r="AL77" s="11">
        <v>0.13623791083046211</v>
      </c>
      <c r="AM77" s="11">
        <v>4.6627346849209939E-2</v>
      </c>
    </row>
    <row r="78" spans="1:39" ht="19.95" customHeight="1" x14ac:dyDescent="0.3">
      <c r="A78" s="17" t="s">
        <v>76</v>
      </c>
      <c r="B78" s="7">
        <v>0.50467098363700558</v>
      </c>
      <c r="C78" s="9">
        <v>0.53628361514731193</v>
      </c>
      <c r="D78" s="9">
        <v>0.61818570868297373</v>
      </c>
      <c r="E78" s="9">
        <v>0.57315526885014823</v>
      </c>
      <c r="F78" s="9">
        <v>0.50981861717199606</v>
      </c>
      <c r="G78" s="10">
        <v>0.31722286056747823</v>
      </c>
      <c r="H78" s="13">
        <v>0.64304629385072765</v>
      </c>
      <c r="I78" s="11">
        <v>0.50530524084997808</v>
      </c>
      <c r="J78" s="12">
        <v>0.40372238399390892</v>
      </c>
      <c r="K78" s="9">
        <v>0.49857235442359832</v>
      </c>
      <c r="L78" s="9">
        <v>0.51894893020282207</v>
      </c>
      <c r="M78" s="11">
        <v>0.53613674006548129</v>
      </c>
      <c r="N78" s="11">
        <v>0.44520824106341622</v>
      </c>
      <c r="O78" s="9">
        <v>0.52365409625633841</v>
      </c>
      <c r="P78" s="9">
        <v>0.46709066909246078</v>
      </c>
      <c r="Q78" s="11">
        <v>0.49379197674838521</v>
      </c>
      <c r="R78" s="11">
        <v>0.49107261766720761</v>
      </c>
      <c r="S78" s="11">
        <v>0.51820020499314179</v>
      </c>
      <c r="T78" s="11">
        <v>0.58442846752425359</v>
      </c>
      <c r="U78" s="9">
        <v>0.5572872496642054</v>
      </c>
      <c r="V78" s="8">
        <v>0.5797778561168645</v>
      </c>
      <c r="W78" s="8">
        <v>0.70431801119658088</v>
      </c>
      <c r="X78" s="9">
        <v>0.57882121343506165</v>
      </c>
      <c r="Y78" s="8">
        <v>0.75665306290467227</v>
      </c>
      <c r="Z78" s="10">
        <v>0.4501543460639138</v>
      </c>
      <c r="AA78" s="11">
        <v>0.46617807899115088</v>
      </c>
      <c r="AB78" s="11">
        <v>0.58353989479317325</v>
      </c>
      <c r="AC78" s="11">
        <v>0.51262214940703876</v>
      </c>
      <c r="AD78" s="11">
        <v>0.51740447700312797</v>
      </c>
      <c r="AE78" s="9">
        <v>0.43150338767205249</v>
      </c>
      <c r="AF78" s="9">
        <v>0.51859224151561523</v>
      </c>
      <c r="AG78" s="9">
        <v>0.5340753935781809</v>
      </c>
      <c r="AH78" s="9">
        <v>0.49571240627771529</v>
      </c>
      <c r="AI78" s="13">
        <v>0.53877470812011796</v>
      </c>
      <c r="AJ78" s="12">
        <v>0.3866138835634772</v>
      </c>
      <c r="AK78" s="11">
        <v>0.53273323122330751</v>
      </c>
      <c r="AL78" s="11">
        <v>0.47850294269293531</v>
      </c>
      <c r="AM78" s="11">
        <v>0.52714810854918903</v>
      </c>
    </row>
    <row r="79" spans="1:39" ht="19.95" customHeight="1" x14ac:dyDescent="0.3">
      <c r="A79" s="16" t="s">
        <v>77</v>
      </c>
      <c r="B79" s="7">
        <v>0.26000745623548599</v>
      </c>
      <c r="C79" s="9">
        <v>0.22416377976649279</v>
      </c>
      <c r="D79" s="10">
        <v>0.1764177428626669</v>
      </c>
      <c r="E79" s="9">
        <v>0.26392766868129403</v>
      </c>
      <c r="F79" s="9">
        <v>0.23452226551490041</v>
      </c>
      <c r="G79" s="8">
        <v>0.54011207133278416</v>
      </c>
      <c r="H79" s="12">
        <v>0.13752239839245239</v>
      </c>
      <c r="I79" s="11">
        <v>0.25235010697965821</v>
      </c>
      <c r="J79" s="13">
        <v>0.35621381723453688</v>
      </c>
      <c r="K79" s="8">
        <v>0.29300391804971188</v>
      </c>
      <c r="L79" s="10">
        <v>0.20140095361600591</v>
      </c>
      <c r="M79" s="11">
        <v>0.2741085339335273</v>
      </c>
      <c r="N79" s="11">
        <v>0.23076635412614979</v>
      </c>
      <c r="O79" s="9">
        <v>0.28242445822481921</v>
      </c>
      <c r="P79" s="9">
        <v>0.23393710183620231</v>
      </c>
      <c r="Q79" s="13">
        <v>0.3307927323508294</v>
      </c>
      <c r="R79" s="12">
        <v>0.20478117766964241</v>
      </c>
      <c r="S79" s="11">
        <v>0.1551226522926136</v>
      </c>
      <c r="T79" s="12">
        <v>0.12597533490874541</v>
      </c>
      <c r="U79" s="9">
        <v>0.28668916931242883</v>
      </c>
      <c r="V79" s="9">
        <v>0.22410004766515959</v>
      </c>
      <c r="W79" s="10">
        <v>0.16570135683496259</v>
      </c>
      <c r="X79" s="9">
        <v>0.25173175072864468</v>
      </c>
      <c r="Y79" s="10">
        <v>3.8614105654255042E-2</v>
      </c>
      <c r="Z79" s="9">
        <v>0.28437903291090949</v>
      </c>
      <c r="AA79" s="11">
        <v>0.23249774814175811</v>
      </c>
      <c r="AB79" s="11">
        <v>0.21861104231501949</v>
      </c>
      <c r="AC79" s="11">
        <v>0.2804038144165506</v>
      </c>
      <c r="AD79" s="11">
        <v>0.31188073398987581</v>
      </c>
      <c r="AE79" s="9">
        <v>0.2138495163631241</v>
      </c>
      <c r="AF79" s="9">
        <v>0.29997973440251802</v>
      </c>
      <c r="AG79" s="9">
        <v>0.24644814606532869</v>
      </c>
      <c r="AH79" s="9">
        <v>0.26278430940680197</v>
      </c>
      <c r="AI79" s="12">
        <v>0.232744654590674</v>
      </c>
      <c r="AJ79" s="13">
        <v>0.37921971894038559</v>
      </c>
      <c r="AK79" s="11">
        <v>0.19804440817201319</v>
      </c>
      <c r="AL79" s="11">
        <v>0.26175262720120351</v>
      </c>
      <c r="AM79" s="11">
        <v>0.20275779100418409</v>
      </c>
    </row>
    <row r="80" spans="1:39" ht="19.95" customHeight="1" x14ac:dyDescent="0.3">
      <c r="A80" s="17" t="s">
        <v>72</v>
      </c>
      <c r="B80" s="7">
        <v>0.12355754557990881</v>
      </c>
      <c r="C80" s="9">
        <v>6.5183623845696106E-2</v>
      </c>
      <c r="D80" s="9">
        <v>9.3465227691305774E-2</v>
      </c>
      <c r="E80" s="9">
        <v>8.0435904853505588E-2</v>
      </c>
      <c r="F80" s="8">
        <v>0.1425404448021258</v>
      </c>
      <c r="G80" s="9">
        <v>8.267147932813429E-2</v>
      </c>
      <c r="H80" s="11">
        <v>8.8616318218003851E-2</v>
      </c>
      <c r="I80" s="11">
        <v>0.12859011315568081</v>
      </c>
      <c r="J80" s="11">
        <v>0.14403527445965081</v>
      </c>
      <c r="K80" s="9">
        <v>0.10447523646463359</v>
      </c>
      <c r="L80" s="9">
        <v>0.15749960971523669</v>
      </c>
      <c r="M80" s="12">
        <v>9.677199489956495E-2</v>
      </c>
      <c r="N80" s="13">
        <v>0.17180986457844369</v>
      </c>
      <c r="O80" s="9">
        <v>0.1001315991562967</v>
      </c>
      <c r="P80" s="9">
        <v>0.14526061578258359</v>
      </c>
      <c r="Q80" s="11">
        <v>9.1710909335405114E-2</v>
      </c>
      <c r="R80" s="11">
        <v>0.13820699041491361</v>
      </c>
      <c r="S80" s="11">
        <v>0.1057427034577134</v>
      </c>
      <c r="T80" s="11">
        <v>0.1472734882766932</v>
      </c>
      <c r="U80" s="10">
        <v>3.9804001897208223E-2</v>
      </c>
      <c r="V80" s="9">
        <v>0.1002479012434643</v>
      </c>
      <c r="W80" s="10">
        <v>2.914797476031122E-2</v>
      </c>
      <c r="X80" s="9">
        <v>6.2968696445171266E-2</v>
      </c>
      <c r="Y80" s="9">
        <v>4.4940632930564578E-2</v>
      </c>
      <c r="Z80" s="8">
        <v>0.16510447865844199</v>
      </c>
      <c r="AA80" s="13">
        <v>0.18254343150952471</v>
      </c>
      <c r="AB80" s="11">
        <v>7.5949474341792972E-2</v>
      </c>
      <c r="AC80" s="11">
        <v>0.1003489560504903</v>
      </c>
      <c r="AD80" s="11">
        <v>6.6663733469905812E-2</v>
      </c>
      <c r="AE80" s="8">
        <v>0.22455643042265611</v>
      </c>
      <c r="AF80" s="9">
        <v>0.1113782979517996</v>
      </c>
      <c r="AG80" s="10">
        <v>8.4757682443565976E-2</v>
      </c>
      <c r="AH80" s="9">
        <v>0.1224584217488684</v>
      </c>
      <c r="AI80" s="11">
        <v>0.1143247231030837</v>
      </c>
      <c r="AJ80" s="11">
        <v>0.1188451961628145</v>
      </c>
      <c r="AK80" s="11">
        <v>0.13622148318146129</v>
      </c>
      <c r="AL80" s="11">
        <v>0.1235065192753991</v>
      </c>
      <c r="AM80" s="13">
        <v>0.22346675359741691</v>
      </c>
    </row>
    <row r="83" spans="1:39" x14ac:dyDescent="0.3">
      <c r="A83" s="1" t="s">
        <v>24</v>
      </c>
    </row>
    <row r="84" spans="1:39" ht="85.05" customHeight="1" x14ac:dyDescent="0.3">
      <c r="A84" s="19" t="s">
        <v>272</v>
      </c>
      <c r="B84" s="33"/>
      <c r="C84" s="33" t="s">
        <v>79</v>
      </c>
      <c r="D84" s="18"/>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row>
    <row r="85" spans="1:39" ht="22.05" customHeight="1" x14ac:dyDescent="0.3">
      <c r="A85" s="2"/>
      <c r="B85" s="2"/>
      <c r="C85" s="51" t="s">
        <v>1</v>
      </c>
      <c r="D85" s="52"/>
      <c r="E85" s="52"/>
      <c r="F85" s="52"/>
      <c r="G85" s="53"/>
      <c r="H85" s="51" t="s">
        <v>2</v>
      </c>
      <c r="I85" s="52"/>
      <c r="J85" s="53"/>
      <c r="K85" s="51" t="s">
        <v>26</v>
      </c>
      <c r="L85" s="53"/>
      <c r="M85" s="51" t="s">
        <v>28</v>
      </c>
      <c r="N85" s="53"/>
      <c r="O85" s="51" t="s">
        <v>29</v>
      </c>
      <c r="P85" s="53"/>
      <c r="Q85" s="51" t="s">
        <v>30</v>
      </c>
      <c r="R85" s="52"/>
      <c r="S85" s="52"/>
      <c r="T85" s="53"/>
      <c r="U85" s="51" t="s">
        <v>31</v>
      </c>
      <c r="V85" s="52"/>
      <c r="W85" s="52"/>
      <c r="X85" s="52"/>
      <c r="Y85" s="52"/>
      <c r="Z85" s="53"/>
      <c r="AA85" s="51" t="s">
        <v>32</v>
      </c>
      <c r="AB85" s="52"/>
      <c r="AC85" s="52"/>
      <c r="AD85" s="53"/>
      <c r="AE85" s="51" t="s">
        <v>33</v>
      </c>
      <c r="AF85" s="52"/>
      <c r="AG85" s="52"/>
      <c r="AH85" s="53"/>
      <c r="AI85" s="51" t="s">
        <v>34</v>
      </c>
      <c r="AJ85" s="52"/>
      <c r="AK85" s="52"/>
      <c r="AL85" s="52"/>
      <c r="AM85" s="53"/>
    </row>
    <row r="86" spans="1:39" ht="58.05" customHeight="1" x14ac:dyDescent="0.3">
      <c r="A86" s="3" t="s">
        <v>35</v>
      </c>
      <c r="B86" s="3" t="s">
        <v>0</v>
      </c>
      <c r="C86" s="3" t="s">
        <v>3</v>
      </c>
      <c r="D86" s="3" t="s">
        <v>4</v>
      </c>
      <c r="E86" s="3" t="s">
        <v>5</v>
      </c>
      <c r="F86" s="3" t="s">
        <v>6</v>
      </c>
      <c r="G86" s="3" t="s">
        <v>7</v>
      </c>
      <c r="H86" s="3" t="s">
        <v>8</v>
      </c>
      <c r="I86" s="3" t="s">
        <v>9</v>
      </c>
      <c r="J86" s="3" t="s">
        <v>10</v>
      </c>
      <c r="K86" s="3" t="s">
        <v>36</v>
      </c>
      <c r="L86" s="3" t="s">
        <v>37</v>
      </c>
      <c r="M86" s="3" t="s">
        <v>40</v>
      </c>
      <c r="N86" s="3" t="s">
        <v>41</v>
      </c>
      <c r="O86" s="3" t="s">
        <v>42</v>
      </c>
      <c r="P86" s="3" t="s">
        <v>43</v>
      </c>
      <c r="Q86" s="3" t="s">
        <v>44</v>
      </c>
      <c r="R86" s="3" t="s">
        <v>45</v>
      </c>
      <c r="S86" s="3" t="s">
        <v>46</v>
      </c>
      <c r="T86" s="3" t="s">
        <v>47</v>
      </c>
      <c r="U86" s="3" t="s">
        <v>48</v>
      </c>
      <c r="V86" s="3" t="s">
        <v>49</v>
      </c>
      <c r="W86" s="3" t="s">
        <v>50</v>
      </c>
      <c r="X86" s="3" t="s">
        <v>51</v>
      </c>
      <c r="Y86" s="3" t="s">
        <v>52</v>
      </c>
      <c r="Z86" s="3" t="s">
        <v>53</v>
      </c>
      <c r="AA86" s="3" t="s">
        <v>54</v>
      </c>
      <c r="AB86" s="3" t="s">
        <v>55</v>
      </c>
      <c r="AC86" s="3" t="s">
        <v>56</v>
      </c>
      <c r="AD86" s="3" t="s">
        <v>57</v>
      </c>
      <c r="AE86" s="3" t="s">
        <v>58</v>
      </c>
      <c r="AF86" s="3" t="s">
        <v>59</v>
      </c>
      <c r="AG86" s="3" t="s">
        <v>60</v>
      </c>
      <c r="AH86" s="3" t="s">
        <v>61</v>
      </c>
      <c r="AI86" s="3" t="s">
        <v>62</v>
      </c>
      <c r="AJ86" s="3" t="s">
        <v>63</v>
      </c>
      <c r="AK86" s="3" t="s">
        <v>64</v>
      </c>
      <c r="AL86" s="3" t="s">
        <v>65</v>
      </c>
      <c r="AM86" s="3" t="s">
        <v>47</v>
      </c>
    </row>
    <row r="87" spans="1:39" ht="19.95" customHeight="1" x14ac:dyDescent="0.3">
      <c r="A87" s="14" t="s">
        <v>11</v>
      </c>
      <c r="B87" s="4">
        <v>642.83515840768814</v>
      </c>
      <c r="C87" s="5">
        <v>104.49721086025239</v>
      </c>
      <c r="D87" s="5">
        <v>86.454265236854553</v>
      </c>
      <c r="E87" s="5">
        <v>129.59241008758539</v>
      </c>
      <c r="F87" s="5">
        <v>191.21148782968521</v>
      </c>
      <c r="G87" s="5">
        <v>62.713899672031403</v>
      </c>
      <c r="H87" s="6">
        <v>172.68305003643039</v>
      </c>
      <c r="I87" s="6">
        <v>229.3974925875664</v>
      </c>
      <c r="J87" s="6">
        <v>240.75461578369141</v>
      </c>
      <c r="K87" s="5">
        <v>400.36906635761261</v>
      </c>
      <c r="L87" s="5">
        <v>238.86277830600741</v>
      </c>
      <c r="M87" s="6">
        <v>437.32495254278177</v>
      </c>
      <c r="N87" s="6">
        <v>205.51020586490631</v>
      </c>
      <c r="O87" s="5">
        <v>368.82475960254669</v>
      </c>
      <c r="P87" s="5">
        <v>185.4451638460159</v>
      </c>
      <c r="Q87" s="6">
        <v>353.63529598712921</v>
      </c>
      <c r="R87" s="6">
        <v>152.7052107453346</v>
      </c>
      <c r="S87" s="6">
        <v>41.858459115028381</v>
      </c>
      <c r="T87" s="6">
        <v>36.537575662136078</v>
      </c>
      <c r="U87" s="5">
        <v>100.1951496601105</v>
      </c>
      <c r="V87" s="5">
        <v>171.60863816738129</v>
      </c>
      <c r="W87" s="5">
        <v>78.733375012874603</v>
      </c>
      <c r="X87" s="5">
        <v>122.87477695941929</v>
      </c>
      <c r="Y87" s="5">
        <v>23.68774098157883</v>
      </c>
      <c r="Z87" s="5">
        <v>310.23602348566061</v>
      </c>
      <c r="AA87" s="6">
        <v>162.40733259916311</v>
      </c>
      <c r="AB87" s="6">
        <v>170.06806123256681</v>
      </c>
      <c r="AC87" s="6">
        <v>121.3754976987839</v>
      </c>
      <c r="AD87" s="6">
        <v>124.5682087540627</v>
      </c>
      <c r="AE87" s="5">
        <v>102.3827528953552</v>
      </c>
      <c r="AF87" s="5">
        <v>175.80140298604971</v>
      </c>
      <c r="AG87" s="5">
        <v>222.12981986999509</v>
      </c>
      <c r="AH87" s="5">
        <v>142.52118265628809</v>
      </c>
      <c r="AI87" s="6">
        <v>400.91064858436579</v>
      </c>
      <c r="AJ87" s="6">
        <v>133.5162019729614</v>
      </c>
      <c r="AK87" s="6">
        <v>33.706003665924072</v>
      </c>
      <c r="AL87" s="6">
        <v>43.872053146362298</v>
      </c>
      <c r="AM87" s="6">
        <v>30.83025103807449</v>
      </c>
    </row>
    <row r="88" spans="1:39" ht="19.95" customHeight="1" x14ac:dyDescent="0.3">
      <c r="A88" s="15" t="s">
        <v>12</v>
      </c>
      <c r="B88" s="4">
        <v>649</v>
      </c>
      <c r="C88" s="5">
        <v>103</v>
      </c>
      <c r="D88" s="5">
        <v>89</v>
      </c>
      <c r="E88" s="5">
        <v>133</v>
      </c>
      <c r="F88" s="5">
        <v>193</v>
      </c>
      <c r="G88" s="5">
        <v>63</v>
      </c>
      <c r="H88" s="6">
        <v>137</v>
      </c>
      <c r="I88" s="6">
        <v>259</v>
      </c>
      <c r="J88" s="6">
        <v>253</v>
      </c>
      <c r="K88" s="5">
        <v>406</v>
      </c>
      <c r="L88" s="5">
        <v>240</v>
      </c>
      <c r="M88" s="6">
        <v>445</v>
      </c>
      <c r="N88" s="6">
        <v>204</v>
      </c>
      <c r="O88" s="5">
        <v>387</v>
      </c>
      <c r="P88" s="5">
        <v>184</v>
      </c>
      <c r="Q88" s="6">
        <v>373</v>
      </c>
      <c r="R88" s="6">
        <v>142</v>
      </c>
      <c r="S88" s="6">
        <v>42</v>
      </c>
      <c r="T88" s="6">
        <v>37</v>
      </c>
      <c r="U88" s="5">
        <v>103</v>
      </c>
      <c r="V88" s="5">
        <v>170</v>
      </c>
      <c r="W88" s="5">
        <v>80</v>
      </c>
      <c r="X88" s="5">
        <v>125</v>
      </c>
      <c r="Y88" s="5">
        <v>24</v>
      </c>
      <c r="Z88" s="5">
        <v>317</v>
      </c>
      <c r="AA88" s="6">
        <v>163</v>
      </c>
      <c r="AB88" s="6">
        <v>173</v>
      </c>
      <c r="AC88" s="6">
        <v>125</v>
      </c>
      <c r="AD88" s="6">
        <v>127</v>
      </c>
      <c r="AE88" s="5">
        <v>95</v>
      </c>
      <c r="AF88" s="5">
        <v>202</v>
      </c>
      <c r="AG88" s="5">
        <v>237</v>
      </c>
      <c r="AH88" s="5">
        <v>115</v>
      </c>
      <c r="AI88" s="6">
        <v>409</v>
      </c>
      <c r="AJ88" s="6">
        <v>141</v>
      </c>
      <c r="AK88" s="6">
        <v>27</v>
      </c>
      <c r="AL88" s="6">
        <v>42</v>
      </c>
      <c r="AM88" s="6">
        <v>30</v>
      </c>
    </row>
    <row r="89" spans="1:39" ht="19.95" customHeight="1" x14ac:dyDescent="0.3">
      <c r="A89" s="16" t="s">
        <v>80</v>
      </c>
      <c r="B89" s="7">
        <v>0.36910974456907197</v>
      </c>
      <c r="C89" s="9">
        <v>0.39077116242195109</v>
      </c>
      <c r="D89" s="9">
        <v>0.34904502854077762</v>
      </c>
      <c r="E89" s="8">
        <v>0.46714165176542999</v>
      </c>
      <c r="F89" s="9">
        <v>0.34887024015590612</v>
      </c>
      <c r="G89" s="9">
        <v>0.39518581103886391</v>
      </c>
      <c r="H89" s="11">
        <v>0.34160894484373411</v>
      </c>
      <c r="I89" s="11">
        <v>0.37893388950094697</v>
      </c>
      <c r="J89" s="11">
        <v>0.37947418868450811</v>
      </c>
      <c r="K89" s="9">
        <v>0.37484259722727131</v>
      </c>
      <c r="L89" s="9">
        <v>0.36506876900352248</v>
      </c>
      <c r="M89" s="13">
        <v>0.41735294149599922</v>
      </c>
      <c r="N89" s="12">
        <v>0.26644840121734842</v>
      </c>
      <c r="O89" s="8">
        <v>0.42340120212991672</v>
      </c>
      <c r="P89" s="10">
        <v>0.22656230941665101</v>
      </c>
      <c r="Q89" s="13">
        <v>0.45382047533166953</v>
      </c>
      <c r="R89" s="12">
        <v>0.28729156350745721</v>
      </c>
      <c r="S89" s="11">
        <v>0.2257923961010862</v>
      </c>
      <c r="T89" s="12">
        <v>7.5741658997932226E-2</v>
      </c>
      <c r="U89" s="9">
        <v>0.39806165699173002</v>
      </c>
      <c r="V89" s="9">
        <v>0.39963284240808722</v>
      </c>
      <c r="W89" s="9">
        <v>0.39553184216889092</v>
      </c>
      <c r="X89" s="9">
        <v>0.34458664229695479</v>
      </c>
      <c r="Y89" s="9">
        <v>0.38284068541692579</v>
      </c>
      <c r="Z89" s="9">
        <v>0.36608284518146561</v>
      </c>
      <c r="AA89" s="12">
        <v>0.29073246811313191</v>
      </c>
      <c r="AB89" s="12">
        <v>0.29415959352313309</v>
      </c>
      <c r="AC89" s="13">
        <v>0.47401274760329642</v>
      </c>
      <c r="AD89" s="13">
        <v>0.46628644796950108</v>
      </c>
      <c r="AE89" s="9">
        <v>0.30035981887288699</v>
      </c>
      <c r="AF89" s="9">
        <v>0.36511477853634788</v>
      </c>
      <c r="AG89" s="9">
        <v>0.40674256612135118</v>
      </c>
      <c r="AH89" s="9">
        <v>0.36477183090933601</v>
      </c>
      <c r="AI89" s="11">
        <v>0.35323046589849799</v>
      </c>
      <c r="AJ89" s="11">
        <v>0.39859730460057741</v>
      </c>
      <c r="AK89" s="11">
        <v>0.34444877844125882</v>
      </c>
      <c r="AL89" s="11">
        <v>0.39068967827051609</v>
      </c>
      <c r="AM89" s="11">
        <v>0.44415199782944192</v>
      </c>
    </row>
    <row r="90" spans="1:39" ht="19.95" customHeight="1" x14ac:dyDescent="0.3">
      <c r="A90" s="17" t="s">
        <v>81</v>
      </c>
      <c r="B90" s="7">
        <v>0.32081928671847049</v>
      </c>
      <c r="C90" s="10">
        <v>0.17718548878400639</v>
      </c>
      <c r="D90" s="9">
        <v>0.37984727474554902</v>
      </c>
      <c r="E90" s="9">
        <v>0.30558664612477099</v>
      </c>
      <c r="F90" s="9">
        <v>0.35286383998295417</v>
      </c>
      <c r="G90" s="8">
        <v>0.46237355357012039</v>
      </c>
      <c r="H90" s="11">
        <v>0.26346786669669758</v>
      </c>
      <c r="I90" s="11">
        <v>0.28732585045689629</v>
      </c>
      <c r="J90" s="13">
        <v>0.39386847155996879</v>
      </c>
      <c r="K90" s="8">
        <v>0.35523713991372963</v>
      </c>
      <c r="L90" s="10">
        <v>0.26796956566041591</v>
      </c>
      <c r="M90" s="11">
        <v>0.34011737561495131</v>
      </c>
      <c r="N90" s="11">
        <v>0.27975302543328828</v>
      </c>
      <c r="O90" s="9">
        <v>0.34874673707849618</v>
      </c>
      <c r="P90" s="9">
        <v>0.29102611523881672</v>
      </c>
      <c r="Q90" s="13">
        <v>0.3693607431393458</v>
      </c>
      <c r="R90" s="11">
        <v>0.29034588544607309</v>
      </c>
      <c r="S90" s="11">
        <v>0.19605474208928181</v>
      </c>
      <c r="T90" s="11">
        <v>0.28790155101103232</v>
      </c>
      <c r="U90" s="9">
        <v>0.34398986327429371</v>
      </c>
      <c r="V90" s="9">
        <v>0.31676154714740679</v>
      </c>
      <c r="W90" s="9">
        <v>0.2435385333252359</v>
      </c>
      <c r="X90" s="9">
        <v>0.38535919752834868</v>
      </c>
      <c r="Y90" s="9">
        <v>0.27856447517733929</v>
      </c>
      <c r="Z90" s="9">
        <v>0.33683061799555841</v>
      </c>
      <c r="AA90" s="11">
        <v>0.36793101814043849</v>
      </c>
      <c r="AB90" s="11">
        <v>0.37914741386713291</v>
      </c>
      <c r="AC90" s="12">
        <v>0.2305081793045054</v>
      </c>
      <c r="AD90" s="11">
        <v>0.30598557401872301</v>
      </c>
      <c r="AE90" s="9">
        <v>0.41392319029666669</v>
      </c>
      <c r="AF90" s="9">
        <v>0.36126418613171479</v>
      </c>
      <c r="AG90" s="10">
        <v>0.27278358629815891</v>
      </c>
      <c r="AH90" s="9">
        <v>0.27891434023182948</v>
      </c>
      <c r="AI90" s="12">
        <v>0.293133578717795</v>
      </c>
      <c r="AJ90" s="13">
        <v>0.40781111313251239</v>
      </c>
      <c r="AK90" s="11">
        <v>0.31446279651282771</v>
      </c>
      <c r="AL90" s="11">
        <v>0.30817082528117301</v>
      </c>
      <c r="AM90" s="11">
        <v>0.32905284731553952</v>
      </c>
    </row>
    <row r="91" spans="1:39" ht="19.95" customHeight="1" x14ac:dyDescent="0.3">
      <c r="A91" s="16" t="s">
        <v>85</v>
      </c>
      <c r="B91" s="7">
        <v>0.27199165812786968</v>
      </c>
      <c r="C91" s="9">
        <v>0.2314009444997624</v>
      </c>
      <c r="D91" s="9">
        <v>0.26665889452171071</v>
      </c>
      <c r="E91" s="9">
        <v>0.2492991499857776</v>
      </c>
      <c r="F91" s="9">
        <v>0.29273079431756338</v>
      </c>
      <c r="G91" s="9">
        <v>0.35346094471159861</v>
      </c>
      <c r="H91" s="11">
        <v>0.23212322336432639</v>
      </c>
      <c r="I91" s="11">
        <v>0.26299334794786078</v>
      </c>
      <c r="J91" s="11">
        <v>0.30916142402762892</v>
      </c>
      <c r="K91" s="9">
        <v>0.2732738913227134</v>
      </c>
      <c r="L91" s="9">
        <v>0.27084535425998341</v>
      </c>
      <c r="M91" s="13">
        <v>0.30251861236892053</v>
      </c>
      <c r="N91" s="12">
        <v>0.20703041321763341</v>
      </c>
      <c r="O91" s="8">
        <v>0.31860133554589237</v>
      </c>
      <c r="P91" s="10">
        <v>0.19428138832155681</v>
      </c>
      <c r="Q91" s="13">
        <v>0.32200991616919938</v>
      </c>
      <c r="R91" s="11">
        <v>0.21992275037141801</v>
      </c>
      <c r="S91" s="11">
        <v>0.16215648372963271</v>
      </c>
      <c r="T91" s="11">
        <v>0.20783607603772811</v>
      </c>
      <c r="U91" s="9">
        <v>0.25307553737253302</v>
      </c>
      <c r="V91" s="9">
        <v>0.28792918389625111</v>
      </c>
      <c r="W91" s="9">
        <v>0.30564013999869982</v>
      </c>
      <c r="X91" s="9">
        <v>0.31310045761441768</v>
      </c>
      <c r="Y91" s="9">
        <v>0.2310368276664154</v>
      </c>
      <c r="Z91" s="9">
        <v>0.28731600107965022</v>
      </c>
      <c r="AA91" s="12">
        <v>0.18601752781373149</v>
      </c>
      <c r="AB91" s="11">
        <v>0.29079670087197312</v>
      </c>
      <c r="AC91" s="11">
        <v>0.31129971623414299</v>
      </c>
      <c r="AD91" s="11">
        <v>0.2784226037690482</v>
      </c>
      <c r="AE91" s="10">
        <v>0.17347931727864829</v>
      </c>
      <c r="AF91" s="9">
        <v>0.29772294840365682</v>
      </c>
      <c r="AG91" s="9">
        <v>0.29129463826674079</v>
      </c>
      <c r="AH91" s="9">
        <v>0.28093489164745472</v>
      </c>
      <c r="AI91" s="11">
        <v>0.27907224371401151</v>
      </c>
      <c r="AJ91" s="11">
        <v>0.30118486083240947</v>
      </c>
      <c r="AK91" s="11">
        <v>0.195083420533956</v>
      </c>
      <c r="AL91" s="11">
        <v>0.23023455067738571</v>
      </c>
      <c r="AM91" s="11">
        <v>0.19699362033075721</v>
      </c>
    </row>
    <row r="92" spans="1:39" ht="19.95" customHeight="1" x14ac:dyDescent="0.3">
      <c r="A92" s="17" t="s">
        <v>82</v>
      </c>
      <c r="B92" s="7">
        <v>0.25427674889880147</v>
      </c>
      <c r="C92" s="10">
        <v>0.17455938177913621</v>
      </c>
      <c r="D92" s="9">
        <v>0.29019872236807942</v>
      </c>
      <c r="E92" s="8">
        <v>0.32503767077795259</v>
      </c>
      <c r="F92" s="10">
        <v>0.19847022442122519</v>
      </c>
      <c r="G92" s="8">
        <v>0.39153455547457428</v>
      </c>
      <c r="H92" s="11">
        <v>0.24531811040749441</v>
      </c>
      <c r="I92" s="13">
        <v>0.30118617608203813</v>
      </c>
      <c r="J92" s="12">
        <v>0.21600583174230889</v>
      </c>
      <c r="K92" s="9">
        <v>0.25294390501333541</v>
      </c>
      <c r="L92" s="9">
        <v>0.26034662875371589</v>
      </c>
      <c r="M92" s="11">
        <v>0.24112887851995701</v>
      </c>
      <c r="N92" s="11">
        <v>0.28225536808838342</v>
      </c>
      <c r="O92" s="9">
        <v>0.23730511522467479</v>
      </c>
      <c r="P92" s="9">
        <v>0.28651143018214359</v>
      </c>
      <c r="Q92" s="11">
        <v>0.22706602403815701</v>
      </c>
      <c r="R92" s="11">
        <v>0.30372699478028858</v>
      </c>
      <c r="S92" s="11">
        <v>0.25043962749228599</v>
      </c>
      <c r="T92" s="11">
        <v>0.33134773564213788</v>
      </c>
      <c r="U92" s="9">
        <v>0.23559641261371769</v>
      </c>
      <c r="V92" s="9">
        <v>0.26119323103567799</v>
      </c>
      <c r="W92" s="9">
        <v>0.2378535106742577</v>
      </c>
      <c r="X92" s="9">
        <v>0.30272357499811331</v>
      </c>
      <c r="Y92" s="9">
        <v>0.30457809063445812</v>
      </c>
      <c r="Z92" s="9">
        <v>0.2410682301221744</v>
      </c>
      <c r="AA92" s="11">
        <v>0.25292416846115068</v>
      </c>
      <c r="AB92" s="11">
        <v>0.29008330851857639</v>
      </c>
      <c r="AC92" s="11">
        <v>0.23664789513631929</v>
      </c>
      <c r="AD92" s="11">
        <v>0.2194245650781107</v>
      </c>
      <c r="AE92" s="9">
        <v>0.23914519387219721</v>
      </c>
      <c r="AF92" s="9">
        <v>0.21433486057737741</v>
      </c>
      <c r="AG92" s="9">
        <v>0.29356297827419697</v>
      </c>
      <c r="AH92" s="9">
        <v>0.25318503195119951</v>
      </c>
      <c r="AI92" s="11">
        <v>0.27039065533131817</v>
      </c>
      <c r="AJ92" s="12">
        <v>0.18871281849169391</v>
      </c>
      <c r="AK92" s="11">
        <v>0.21224026888938649</v>
      </c>
      <c r="AL92" s="11">
        <v>0.31520402762574118</v>
      </c>
      <c r="AM92" s="11">
        <v>0.28792834754895757</v>
      </c>
    </row>
    <row r="93" spans="1:39" ht="19.95" customHeight="1" x14ac:dyDescent="0.3">
      <c r="A93" s="16" t="s">
        <v>84</v>
      </c>
      <c r="B93" s="7">
        <v>0.21530774309272399</v>
      </c>
      <c r="C93" s="8">
        <v>0.3069575595924407</v>
      </c>
      <c r="D93" s="9">
        <v>0.16267717885467331</v>
      </c>
      <c r="E93" s="9">
        <v>0.23717461556119249</v>
      </c>
      <c r="F93" s="9">
        <v>0.21188261371112321</v>
      </c>
      <c r="G93" s="10">
        <v>6.5477119564218464E-2</v>
      </c>
      <c r="H93" s="11">
        <v>0.23377979040114519</v>
      </c>
      <c r="I93" s="11">
        <v>0.21771645763314021</v>
      </c>
      <c r="J93" s="11">
        <v>0.19976344071918831</v>
      </c>
      <c r="K93" s="10">
        <v>0.1904074762471587</v>
      </c>
      <c r="L93" s="8">
        <v>0.25326868696307259</v>
      </c>
      <c r="M93" s="11">
        <v>0.21275385031323901</v>
      </c>
      <c r="N93" s="11">
        <v>0.22074241741406539</v>
      </c>
      <c r="O93" s="9">
        <v>0.2168872192302288</v>
      </c>
      <c r="P93" s="9">
        <v>0.22402946121810319</v>
      </c>
      <c r="Q93" s="11">
        <v>0.21664596202472311</v>
      </c>
      <c r="R93" s="11">
        <v>0.176706609178758</v>
      </c>
      <c r="S93" s="11">
        <v>0.29226128083989988</v>
      </c>
      <c r="T93" s="13">
        <v>0.4281838128038486</v>
      </c>
      <c r="U93" s="9">
        <v>0.22950100428218359</v>
      </c>
      <c r="V93" s="9">
        <v>0.2196301541516302</v>
      </c>
      <c r="W93" s="9">
        <v>0.24448624667546781</v>
      </c>
      <c r="X93" s="9">
        <v>0.25457784075959172</v>
      </c>
      <c r="Y93" s="9">
        <v>0.34078018325795367</v>
      </c>
      <c r="Z93" s="9">
        <v>0.2173258155663132</v>
      </c>
      <c r="AA93" s="11">
        <v>0.2196456675672577</v>
      </c>
      <c r="AB93" s="11">
        <v>0.21594181369110629</v>
      </c>
      <c r="AC93" s="11">
        <v>0.24443046931532031</v>
      </c>
      <c r="AD93" s="11">
        <v>0.18442662597051621</v>
      </c>
      <c r="AE93" s="9">
        <v>0.15416415797901001</v>
      </c>
      <c r="AF93" s="9">
        <v>0.23746149076941411</v>
      </c>
      <c r="AG93" s="9">
        <v>0.1866321328063896</v>
      </c>
      <c r="AH93" s="9">
        <v>0.27659755719358009</v>
      </c>
      <c r="AI93" s="11">
        <v>0.22476399636246311</v>
      </c>
      <c r="AJ93" s="11">
        <v>0.17074824072904449</v>
      </c>
      <c r="AK93" s="11">
        <v>0.21453238253189469</v>
      </c>
      <c r="AL93" s="11">
        <v>0.27826780139904228</v>
      </c>
      <c r="AM93" s="11">
        <v>0.19656803735243999</v>
      </c>
    </row>
    <row r="94" spans="1:39" ht="19.95" customHeight="1" x14ac:dyDescent="0.3">
      <c r="A94" s="17" t="s">
        <v>83</v>
      </c>
      <c r="B94" s="7">
        <v>0.21296883241036851</v>
      </c>
      <c r="C94" s="8">
        <v>0.28435144980087351</v>
      </c>
      <c r="D94" s="9">
        <v>0.19146260060076509</v>
      </c>
      <c r="E94" s="9">
        <v>0.19112793327312219</v>
      </c>
      <c r="F94" s="9">
        <v>0.18367605616349511</v>
      </c>
      <c r="G94" s="9">
        <v>0.24951959966120929</v>
      </c>
      <c r="H94" s="13">
        <v>0.29486250552756182</v>
      </c>
      <c r="I94" s="11">
        <v>0.23270319967827549</v>
      </c>
      <c r="J94" s="12">
        <v>0.1354265449619883</v>
      </c>
      <c r="K94" s="9">
        <v>0.21840910261378749</v>
      </c>
      <c r="L94" s="9">
        <v>0.20706283738176559</v>
      </c>
      <c r="M94" s="12">
        <v>0.16104956937855269</v>
      </c>
      <c r="N94" s="13">
        <v>0.32345283073973008</v>
      </c>
      <c r="O94" s="10">
        <v>0.13167911665552781</v>
      </c>
      <c r="P94" s="8">
        <v>0.32931947909343823</v>
      </c>
      <c r="Q94" s="12">
        <v>0.13599856405976921</v>
      </c>
      <c r="R94" s="13">
        <v>0.28917970630397788</v>
      </c>
      <c r="S94" s="11">
        <v>0.24799447977447819</v>
      </c>
      <c r="T94" s="13">
        <v>0.44928128970118908</v>
      </c>
      <c r="U94" s="9">
        <v>0.17634384290394259</v>
      </c>
      <c r="V94" s="9">
        <v>0.25706585848689162</v>
      </c>
      <c r="W94" s="9">
        <v>0.21436170773421609</v>
      </c>
      <c r="X94" s="9">
        <v>0.20312800126302799</v>
      </c>
      <c r="Y94" s="9">
        <v>0.3214543006923703</v>
      </c>
      <c r="Z94" s="9">
        <v>0.2004601984828181</v>
      </c>
      <c r="AA94" s="11">
        <v>0.28061200573478401</v>
      </c>
      <c r="AB94" s="11">
        <v>0.25257586702673268</v>
      </c>
      <c r="AC94" s="11">
        <v>0.1958201208527085</v>
      </c>
      <c r="AD94" s="12">
        <v>0.12902506660646881</v>
      </c>
      <c r="AE94" s="9">
        <v>0.2434783920866721</v>
      </c>
      <c r="AF94" s="9">
        <v>0.1985139103404612</v>
      </c>
      <c r="AG94" s="9">
        <v>0.17818439316661849</v>
      </c>
      <c r="AH94" s="9">
        <v>0.26309614654710972</v>
      </c>
      <c r="AI94" s="11">
        <v>0.23074497165869809</v>
      </c>
      <c r="AJ94" s="12">
        <v>0.1319835907923668</v>
      </c>
      <c r="AK94" s="11">
        <v>0.33004428646199252</v>
      </c>
      <c r="AL94" s="11">
        <v>0.22762542545426531</v>
      </c>
      <c r="AM94" s="11">
        <v>0.18368064562328451</v>
      </c>
    </row>
    <row r="95" spans="1:39" ht="19.95" customHeight="1" x14ac:dyDescent="0.3">
      <c r="A95" s="16" t="s">
        <v>87</v>
      </c>
      <c r="B95" s="7">
        <v>0.2073026806319492</v>
      </c>
      <c r="C95" s="8">
        <v>0.3744335826190836</v>
      </c>
      <c r="D95" s="9">
        <v>0.15711854398115099</v>
      </c>
      <c r="E95" s="8">
        <v>0.28776268808657302</v>
      </c>
      <c r="F95" s="10">
        <v>0.16968629029644561</v>
      </c>
      <c r="G95" s="10">
        <v>0.1042779824797401</v>
      </c>
      <c r="H95" s="11">
        <v>0.21371287014722029</v>
      </c>
      <c r="I95" s="11">
        <v>0.17922971198947149</v>
      </c>
      <c r="J95" s="11">
        <v>0.22945360605410869</v>
      </c>
      <c r="K95" s="8">
        <v>0.23397338551140001</v>
      </c>
      <c r="L95" s="10">
        <v>0.1587023498703912</v>
      </c>
      <c r="M95" s="11">
        <v>0.22611088050690659</v>
      </c>
      <c r="N95" s="11">
        <v>0.16727890135970311</v>
      </c>
      <c r="O95" s="9">
        <v>0.21054511088198569</v>
      </c>
      <c r="P95" s="9">
        <v>0.16133934753508369</v>
      </c>
      <c r="Q95" s="13">
        <v>0.2326521590526047</v>
      </c>
      <c r="R95" s="11">
        <v>0.16773602669530291</v>
      </c>
      <c r="S95" s="11">
        <v>0.23325573906990921</v>
      </c>
      <c r="T95" s="12">
        <v>5.3039718924473782E-2</v>
      </c>
      <c r="U95" s="9">
        <v>0.211164100989224</v>
      </c>
      <c r="V95" s="9">
        <v>0.2386770089598256</v>
      </c>
      <c r="W95" s="9">
        <v>0.23572112989673311</v>
      </c>
      <c r="X95" s="9">
        <v>0.25465799660077448</v>
      </c>
      <c r="Y95" s="9">
        <v>0.13402743358935659</v>
      </c>
      <c r="Z95" s="9">
        <v>0.19914011293753661</v>
      </c>
      <c r="AA95" s="11">
        <v>0.1978009581005977</v>
      </c>
      <c r="AB95" s="12">
        <v>0.1398091985730395</v>
      </c>
      <c r="AC95" s="11">
        <v>0.22096469937331409</v>
      </c>
      <c r="AD95" s="13">
        <v>0.29563531236159901</v>
      </c>
      <c r="AE95" s="10">
        <v>0.10970861249869859</v>
      </c>
      <c r="AF95" s="9">
        <v>0.16124743159642721</v>
      </c>
      <c r="AG95" s="9">
        <v>0.2325273949856379</v>
      </c>
      <c r="AH95" s="8">
        <v>0.29490625835070272</v>
      </c>
      <c r="AI95" s="11">
        <v>0.19197862448725811</v>
      </c>
      <c r="AJ95" s="13">
        <v>0.27105038041094948</v>
      </c>
      <c r="AK95" s="11">
        <v>0.1098537215243288</v>
      </c>
      <c r="AL95" s="11">
        <v>0.21432561991037921</v>
      </c>
      <c r="AM95" s="11">
        <v>0.22704727290951071</v>
      </c>
    </row>
    <row r="96" spans="1:39" ht="19.95" customHeight="1" x14ac:dyDescent="0.3">
      <c r="A96" s="17" t="s">
        <v>86</v>
      </c>
      <c r="B96" s="7">
        <v>0.18816641578784379</v>
      </c>
      <c r="C96" s="10">
        <v>8.1540252372163058E-2</v>
      </c>
      <c r="D96" s="9">
        <v>0.2316262000189537</v>
      </c>
      <c r="E96" s="9">
        <v>0.1955398740491868</v>
      </c>
      <c r="F96" s="9">
        <v>0.22673434780592849</v>
      </c>
      <c r="G96" s="8">
        <v>0.32263654543395742</v>
      </c>
      <c r="H96" s="11">
        <v>0.16127621176082069</v>
      </c>
      <c r="I96" s="11">
        <v>0.175283664690491</v>
      </c>
      <c r="J96" s="11">
        <v>0.21972864865351771</v>
      </c>
      <c r="K96" s="9">
        <v>0.18585270755067479</v>
      </c>
      <c r="L96" s="9">
        <v>0.18992148878974621</v>
      </c>
      <c r="M96" s="13">
        <v>0.21212064481718679</v>
      </c>
      <c r="N96" s="12">
        <v>0.13719190564432979</v>
      </c>
      <c r="O96" s="9">
        <v>0.2166141547127963</v>
      </c>
      <c r="P96" s="9">
        <v>0.17381030052140689</v>
      </c>
      <c r="Q96" s="13">
        <v>0.21735844235192431</v>
      </c>
      <c r="R96" s="12">
        <v>0.1317794932673845</v>
      </c>
      <c r="S96" s="11">
        <v>0.23639745236440299</v>
      </c>
      <c r="T96" s="11">
        <v>0.10680300859773791</v>
      </c>
      <c r="U96" s="9">
        <v>0.20626210025426431</v>
      </c>
      <c r="V96" s="9">
        <v>0.1862616128950367</v>
      </c>
      <c r="W96" s="9">
        <v>0.16802734674391759</v>
      </c>
      <c r="X96" s="9">
        <v>0.1650992103419712</v>
      </c>
      <c r="Y96" s="9">
        <v>3.835852961795564E-2</v>
      </c>
      <c r="Z96" s="9">
        <v>0.18395331396982281</v>
      </c>
      <c r="AA96" s="11">
        <v>0.15343785689043829</v>
      </c>
      <c r="AB96" s="11">
        <v>0.18531305057316591</v>
      </c>
      <c r="AC96" s="11">
        <v>0.1896321773879284</v>
      </c>
      <c r="AD96" s="13">
        <v>0.25045124420073378</v>
      </c>
      <c r="AE96" s="9">
        <v>0.15371472030268241</v>
      </c>
      <c r="AF96" s="9">
        <v>0.18877638265939761</v>
      </c>
      <c r="AG96" s="9">
        <v>0.19945161653745161</v>
      </c>
      <c r="AH96" s="9">
        <v>0.1945742126301172</v>
      </c>
      <c r="AI96" s="11">
        <v>0.18102021565351689</v>
      </c>
      <c r="AJ96" s="11">
        <v>0.2259480997345143</v>
      </c>
      <c r="AK96" s="11">
        <v>0.18829128225453379</v>
      </c>
      <c r="AL96" s="11">
        <v>0.17403582131557771</v>
      </c>
      <c r="AM96" s="11">
        <v>0.13744513655105101</v>
      </c>
    </row>
    <row r="97" spans="1:39" ht="19.95" customHeight="1" x14ac:dyDescent="0.3">
      <c r="A97" s="16" t="s">
        <v>89</v>
      </c>
      <c r="B97" s="7">
        <v>8.9712402414108106E-2</v>
      </c>
      <c r="C97" s="9">
        <v>0.1004126669176091</v>
      </c>
      <c r="D97" s="9">
        <v>0.13063247462851971</v>
      </c>
      <c r="E97" s="9">
        <v>7.6284365276859806E-2</v>
      </c>
      <c r="F97" s="9">
        <v>8.1329137500322154E-2</v>
      </c>
      <c r="G97" s="9">
        <v>7.1903402805949271E-2</v>
      </c>
      <c r="H97" s="11">
        <v>8.3069539978144591E-2</v>
      </c>
      <c r="I97" s="11">
        <v>9.3612699490706233E-2</v>
      </c>
      <c r="J97" s="11">
        <v>9.0760736942917919E-2</v>
      </c>
      <c r="K97" s="9">
        <v>8.9069309414717426E-2</v>
      </c>
      <c r="L97" s="9">
        <v>9.214365805175001E-2</v>
      </c>
      <c r="M97" s="11">
        <v>8.3334903402918103E-2</v>
      </c>
      <c r="N97" s="11">
        <v>0.1032836965533573</v>
      </c>
      <c r="O97" s="9">
        <v>8.3021636485772959E-2</v>
      </c>
      <c r="P97" s="9">
        <v>0.1104529226783659</v>
      </c>
      <c r="Q97" s="11">
        <v>8.3052735252255303E-2</v>
      </c>
      <c r="R97" s="11">
        <v>9.0179641390996837E-2</v>
      </c>
      <c r="S97" s="11">
        <v>2.0589375506723989E-2</v>
      </c>
      <c r="T97" s="13">
        <v>0.18473981708404619</v>
      </c>
      <c r="U97" s="9">
        <v>9.3212233667695571E-2</v>
      </c>
      <c r="V97" s="9">
        <v>0.12670812625596961</v>
      </c>
      <c r="W97" s="9">
        <v>9.2929809112615058E-2</v>
      </c>
      <c r="X97" s="9">
        <v>0.1083107922588868</v>
      </c>
      <c r="Y97" s="8">
        <v>0.21937395732721249</v>
      </c>
      <c r="Z97" s="9">
        <v>8.755572003152523E-2</v>
      </c>
      <c r="AA97" s="13">
        <v>0.13717856798055281</v>
      </c>
      <c r="AB97" s="11">
        <v>7.5491466226131995E-2</v>
      </c>
      <c r="AC97" s="11">
        <v>5.434334989336978E-2</v>
      </c>
      <c r="AD97" s="11">
        <v>8.8489673021428031E-2</v>
      </c>
      <c r="AE97" s="9">
        <v>0.1082271712605798</v>
      </c>
      <c r="AF97" s="9">
        <v>0.12038307737810761</v>
      </c>
      <c r="AG97" s="9">
        <v>6.8236192196773071E-2</v>
      </c>
      <c r="AH97" s="9">
        <v>7.2051631299637472E-2</v>
      </c>
      <c r="AI97" s="11">
        <v>8.8068602510793056E-2</v>
      </c>
      <c r="AJ97" s="11">
        <v>9.2187046267269895E-2</v>
      </c>
      <c r="AK97" s="11">
        <v>7.2400565436626596E-2</v>
      </c>
      <c r="AL97" s="11">
        <v>0.1282317710109705</v>
      </c>
      <c r="AM97" s="11">
        <v>6.4483963379103906E-2</v>
      </c>
    </row>
    <row r="98" spans="1:39" ht="19.95" customHeight="1" x14ac:dyDescent="0.3">
      <c r="A98" s="17" t="s">
        <v>88</v>
      </c>
      <c r="B98" s="7">
        <v>7.4096707922840135E-2</v>
      </c>
      <c r="C98" s="9">
        <v>0.10338769912947481</v>
      </c>
      <c r="D98" s="9">
        <v>6.7177520629252904E-2</v>
      </c>
      <c r="E98" s="10">
        <v>2.8165265410632981E-2</v>
      </c>
      <c r="F98" s="9">
        <v>7.1691845300751927E-2</v>
      </c>
      <c r="G98" s="9">
        <v>8.5790654316428405E-2</v>
      </c>
      <c r="H98" s="11">
        <v>3.9689949763332698E-2</v>
      </c>
      <c r="I98" s="11">
        <v>8.5269645615747E-2</v>
      </c>
      <c r="J98" s="11">
        <v>8.8129336282892087E-2</v>
      </c>
      <c r="K98" s="9">
        <v>7.7245897600527386E-2</v>
      </c>
      <c r="L98" s="9">
        <v>6.9935974082103794E-2</v>
      </c>
      <c r="M98" s="11">
        <v>6.1690048338913533E-2</v>
      </c>
      <c r="N98" s="11">
        <v>0.10049803330189119</v>
      </c>
      <c r="O98" s="9">
        <v>8.398198756852171E-2</v>
      </c>
      <c r="P98" s="9">
        <v>7.6506575129458188E-2</v>
      </c>
      <c r="Q98" s="11">
        <v>7.0341993324620447E-2</v>
      </c>
      <c r="R98" s="11">
        <v>8.2349646398143087E-2</v>
      </c>
      <c r="S98" s="11">
        <v>5.0448456025524488E-2</v>
      </c>
      <c r="T98" s="11">
        <v>0.10558680882505279</v>
      </c>
      <c r="U98" s="9">
        <v>6.6514031611412811E-2</v>
      </c>
      <c r="V98" s="9">
        <v>6.5879653463951887E-2</v>
      </c>
      <c r="W98" s="9">
        <v>8.4543497567619641E-2</v>
      </c>
      <c r="X98" s="9">
        <v>4.6026077168436888E-2</v>
      </c>
      <c r="Y98" s="9">
        <v>7.6717059235911281E-2</v>
      </c>
      <c r="Z98" s="9">
        <v>8.2098228900188613E-2</v>
      </c>
      <c r="AA98" s="11">
        <v>4.3346626224201421E-2</v>
      </c>
      <c r="AB98" s="11">
        <v>9.1329036173691494E-2</v>
      </c>
      <c r="AC98" s="11">
        <v>8.6160753859896744E-2</v>
      </c>
      <c r="AD98" s="11">
        <v>8.5257894481844704E-2</v>
      </c>
      <c r="AE98" s="9">
        <v>7.6580657190896864E-2</v>
      </c>
      <c r="AF98" s="9">
        <v>7.8742891493806338E-2</v>
      </c>
      <c r="AG98" s="9">
        <v>6.8151320780966182E-2</v>
      </c>
      <c r="AH98" s="9">
        <v>7.5847525701703097E-2</v>
      </c>
      <c r="AI98" s="11">
        <v>7.3406527520474218E-2</v>
      </c>
      <c r="AJ98" s="11">
        <v>9.2474516503831358E-2</v>
      </c>
      <c r="AK98" s="11">
        <v>0</v>
      </c>
      <c r="AL98" s="11">
        <v>5.9934199225610087E-2</v>
      </c>
      <c r="AM98" s="11">
        <v>0.1046448767457419</v>
      </c>
    </row>
    <row r="99" spans="1:39" ht="19.95" customHeight="1" x14ac:dyDescent="0.3">
      <c r="A99" s="16" t="s">
        <v>72</v>
      </c>
      <c r="B99" s="7">
        <v>5.3364756658308372E-2</v>
      </c>
      <c r="C99" s="9">
        <v>2.9756732213170441E-2</v>
      </c>
      <c r="D99" s="9">
        <v>7.0269681171807583E-2</v>
      </c>
      <c r="E99" s="9">
        <v>3.2084342112108033E-2</v>
      </c>
      <c r="F99" s="9">
        <v>4.5109131516294303E-2</v>
      </c>
      <c r="G99" s="9">
        <v>2.7272524547800311E-2</v>
      </c>
      <c r="H99" s="11">
        <v>6.2986363697066117E-2</v>
      </c>
      <c r="I99" s="11">
        <v>4.4564933112439642E-2</v>
      </c>
      <c r="J99" s="11">
        <v>5.4848296260521193E-2</v>
      </c>
      <c r="K99" s="9">
        <v>5.1184876271710388E-2</v>
      </c>
      <c r="L99" s="9">
        <v>5.7823578764550507E-2</v>
      </c>
      <c r="M99" s="11">
        <v>4.9601595253447761E-2</v>
      </c>
      <c r="N99" s="11">
        <v>6.1372750109851708E-2</v>
      </c>
      <c r="O99" s="10">
        <v>3.4502360317836767E-2</v>
      </c>
      <c r="P99" s="8">
        <v>7.70501132763666E-2</v>
      </c>
      <c r="Q99" s="11">
        <v>4.9566845022831332E-2</v>
      </c>
      <c r="R99" s="11">
        <v>6.3111309645963787E-2</v>
      </c>
      <c r="S99" s="11">
        <v>1.908287317095753E-2</v>
      </c>
      <c r="T99" s="11">
        <v>2.1367452956461669E-2</v>
      </c>
      <c r="U99" s="9">
        <v>4.4384272024191797E-2</v>
      </c>
      <c r="V99" s="9">
        <v>3.082972446128493E-2</v>
      </c>
      <c r="W99" s="9">
        <v>2.5003842775277271E-2</v>
      </c>
      <c r="X99" s="9">
        <v>1.986847251153993E-2</v>
      </c>
      <c r="Y99" s="9">
        <v>5.8228889255475223E-2</v>
      </c>
      <c r="Z99" s="9">
        <v>6.2270208399178018E-2</v>
      </c>
      <c r="AA99" s="11">
        <v>5.9053222988140718E-2</v>
      </c>
      <c r="AB99" s="11">
        <v>4.0837504426213152E-2</v>
      </c>
      <c r="AC99" s="11">
        <v>3.541202589833712E-2</v>
      </c>
      <c r="AD99" s="11">
        <v>3.9792423468912499E-2</v>
      </c>
      <c r="AE99" s="9">
        <v>4.8030369211213182E-2</v>
      </c>
      <c r="AF99" s="9">
        <v>6.0950286199877482E-2</v>
      </c>
      <c r="AG99" s="9">
        <v>6.7590942481031618E-2</v>
      </c>
      <c r="AH99" s="9">
        <v>2.5667417325148031E-2</v>
      </c>
      <c r="AI99" s="11">
        <v>4.6411606164589482E-2</v>
      </c>
      <c r="AJ99" s="11">
        <v>5.609903707725078E-2</v>
      </c>
      <c r="AK99" s="13">
        <v>0.14360458535479689</v>
      </c>
      <c r="AL99" s="11">
        <v>5.2150232238283002E-2</v>
      </c>
      <c r="AM99" s="11">
        <v>3.5012036183239552E-2</v>
      </c>
    </row>
    <row r="102" spans="1:39" x14ac:dyDescent="0.3">
      <c r="A102" s="1" t="s">
        <v>24</v>
      </c>
    </row>
    <row r="103" spans="1:39" ht="85.05" customHeight="1" x14ac:dyDescent="0.3">
      <c r="A103" s="19" t="s">
        <v>273</v>
      </c>
      <c r="B103" s="33"/>
      <c r="C103" s="33" t="s">
        <v>90</v>
      </c>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row>
    <row r="104" spans="1:39" ht="22.05" customHeight="1" x14ac:dyDescent="0.3">
      <c r="A104" s="2"/>
      <c r="B104" s="2"/>
      <c r="C104" s="51" t="s">
        <v>1</v>
      </c>
      <c r="D104" s="52"/>
      <c r="E104" s="52"/>
      <c r="F104" s="52"/>
      <c r="G104" s="53"/>
      <c r="H104" s="51" t="s">
        <v>2</v>
      </c>
      <c r="I104" s="52"/>
      <c r="J104" s="53"/>
      <c r="K104" s="51" t="s">
        <v>26</v>
      </c>
      <c r="L104" s="53"/>
      <c r="M104" s="51" t="s">
        <v>28</v>
      </c>
      <c r="N104" s="53"/>
      <c r="O104" s="51" t="s">
        <v>29</v>
      </c>
      <c r="P104" s="53"/>
      <c r="Q104" s="51" t="s">
        <v>30</v>
      </c>
      <c r="R104" s="52"/>
      <c r="S104" s="52"/>
      <c r="T104" s="53"/>
      <c r="U104" s="51" t="s">
        <v>31</v>
      </c>
      <c r="V104" s="52"/>
      <c r="W104" s="52"/>
      <c r="X104" s="52"/>
      <c r="Y104" s="52"/>
      <c r="Z104" s="53"/>
      <c r="AA104" s="51" t="s">
        <v>32</v>
      </c>
      <c r="AB104" s="52"/>
      <c r="AC104" s="52"/>
      <c r="AD104" s="53"/>
      <c r="AE104" s="51" t="s">
        <v>33</v>
      </c>
      <c r="AF104" s="52"/>
      <c r="AG104" s="52"/>
      <c r="AH104" s="53"/>
      <c r="AI104" s="51" t="s">
        <v>34</v>
      </c>
      <c r="AJ104" s="52"/>
      <c r="AK104" s="52"/>
      <c r="AL104" s="52"/>
      <c r="AM104" s="53"/>
    </row>
    <row r="105" spans="1:39" ht="58.05" customHeight="1" x14ac:dyDescent="0.3">
      <c r="A105" s="3" t="s">
        <v>35</v>
      </c>
      <c r="B105" s="3" t="s">
        <v>0</v>
      </c>
      <c r="C105" s="3" t="s">
        <v>3</v>
      </c>
      <c r="D105" s="3" t="s">
        <v>4</v>
      </c>
      <c r="E105" s="3" t="s">
        <v>5</v>
      </c>
      <c r="F105" s="3" t="s">
        <v>6</v>
      </c>
      <c r="G105" s="3" t="s">
        <v>7</v>
      </c>
      <c r="H105" s="3" t="s">
        <v>8</v>
      </c>
      <c r="I105" s="3" t="s">
        <v>9</v>
      </c>
      <c r="J105" s="3" t="s">
        <v>10</v>
      </c>
      <c r="K105" s="3" t="s">
        <v>36</v>
      </c>
      <c r="L105" s="3" t="s">
        <v>37</v>
      </c>
      <c r="M105" s="3" t="s">
        <v>40</v>
      </c>
      <c r="N105" s="3" t="s">
        <v>41</v>
      </c>
      <c r="O105" s="3" t="s">
        <v>42</v>
      </c>
      <c r="P105" s="3" t="s">
        <v>43</v>
      </c>
      <c r="Q105" s="3" t="s">
        <v>44</v>
      </c>
      <c r="R105" s="3" t="s">
        <v>45</v>
      </c>
      <c r="S105" s="3" t="s">
        <v>46</v>
      </c>
      <c r="T105" s="3" t="s">
        <v>47</v>
      </c>
      <c r="U105" s="3" t="s">
        <v>48</v>
      </c>
      <c r="V105" s="3" t="s">
        <v>49</v>
      </c>
      <c r="W105" s="3" t="s">
        <v>50</v>
      </c>
      <c r="X105" s="3" t="s">
        <v>51</v>
      </c>
      <c r="Y105" s="3" t="s">
        <v>52</v>
      </c>
      <c r="Z105" s="3" t="s">
        <v>53</v>
      </c>
      <c r="AA105" s="3" t="s">
        <v>54</v>
      </c>
      <c r="AB105" s="3" t="s">
        <v>55</v>
      </c>
      <c r="AC105" s="3" t="s">
        <v>56</v>
      </c>
      <c r="AD105" s="3" t="s">
        <v>57</v>
      </c>
      <c r="AE105" s="3" t="s">
        <v>58</v>
      </c>
      <c r="AF105" s="3" t="s">
        <v>59</v>
      </c>
      <c r="AG105" s="3" t="s">
        <v>60</v>
      </c>
      <c r="AH105" s="3" t="s">
        <v>61</v>
      </c>
      <c r="AI105" s="3" t="s">
        <v>62</v>
      </c>
      <c r="AJ105" s="3" t="s">
        <v>63</v>
      </c>
      <c r="AK105" s="3" t="s">
        <v>64</v>
      </c>
      <c r="AL105" s="3" t="s">
        <v>65</v>
      </c>
      <c r="AM105" s="3" t="s">
        <v>47</v>
      </c>
    </row>
    <row r="106" spans="1:39" ht="19.95" customHeight="1" x14ac:dyDescent="0.3">
      <c r="A106" s="15" t="s">
        <v>11</v>
      </c>
      <c r="B106" s="4">
        <v>676.71182495355606</v>
      </c>
      <c r="C106" s="5">
        <v>123.8835155367851</v>
      </c>
      <c r="D106" s="5">
        <v>84.728808522224426</v>
      </c>
      <c r="E106" s="5">
        <v>122.1372346878052</v>
      </c>
      <c r="F106" s="5">
        <v>220.63839709758761</v>
      </c>
      <c r="G106" s="5">
        <v>70.674589216709137</v>
      </c>
      <c r="H106" s="6">
        <v>182.37948632240301</v>
      </c>
      <c r="I106" s="6">
        <v>242.81005781888959</v>
      </c>
      <c r="J106" s="6">
        <v>251.52228081226349</v>
      </c>
      <c r="K106" s="5">
        <v>427.76536357402802</v>
      </c>
      <c r="L106" s="5">
        <v>247.1241974234581</v>
      </c>
      <c r="M106" s="6">
        <v>444.44205719232559</v>
      </c>
      <c r="N106" s="6">
        <v>225.38167852163309</v>
      </c>
      <c r="O106" s="5">
        <v>385.15174090862268</v>
      </c>
      <c r="P106" s="5">
        <v>216.86445814371109</v>
      </c>
      <c r="Q106" s="6">
        <v>367.17856979370117</v>
      </c>
      <c r="R106" s="6">
        <v>148.61918866634369</v>
      </c>
      <c r="S106" s="6">
        <v>31.835237085819241</v>
      </c>
      <c r="T106" s="6">
        <v>49.240257620811462</v>
      </c>
      <c r="U106" s="5">
        <v>117.0173727273941</v>
      </c>
      <c r="V106" s="5">
        <v>170.91513699293139</v>
      </c>
      <c r="W106" s="5">
        <v>78.676125705242157</v>
      </c>
      <c r="X106" s="5">
        <v>94.321862637996674</v>
      </c>
      <c r="Y106" s="5">
        <v>21.809223353862759</v>
      </c>
      <c r="Z106" s="5">
        <v>347.84869879484182</v>
      </c>
      <c r="AA106" s="6">
        <v>201.5406355261803</v>
      </c>
      <c r="AB106" s="6">
        <v>162.67640066146851</v>
      </c>
      <c r="AC106" s="6">
        <v>150.94242626428601</v>
      </c>
      <c r="AD106" s="6">
        <v>106.20958477258679</v>
      </c>
      <c r="AE106" s="5">
        <v>113.5193961858749</v>
      </c>
      <c r="AF106" s="5">
        <v>199.43893796205521</v>
      </c>
      <c r="AG106" s="5">
        <v>229.0805495977402</v>
      </c>
      <c r="AH106" s="5">
        <v>134.67294120788571</v>
      </c>
      <c r="AI106" s="6">
        <v>440.48860108852392</v>
      </c>
      <c r="AJ106" s="6">
        <v>135.66874295473099</v>
      </c>
      <c r="AK106" s="6">
        <v>27.743889689445499</v>
      </c>
      <c r="AL106" s="6">
        <v>29.20685243606567</v>
      </c>
      <c r="AM106" s="6">
        <v>43.603738784790039</v>
      </c>
    </row>
    <row r="107" spans="1:39" ht="19.95" customHeight="1" x14ac:dyDescent="0.3">
      <c r="A107" s="14" t="s">
        <v>12</v>
      </c>
      <c r="B107" s="4">
        <v>684</v>
      </c>
      <c r="C107" s="5">
        <v>123</v>
      </c>
      <c r="D107" s="5">
        <v>87</v>
      </c>
      <c r="E107" s="5">
        <v>123</v>
      </c>
      <c r="F107" s="5">
        <v>220</v>
      </c>
      <c r="G107" s="5">
        <v>76</v>
      </c>
      <c r="H107" s="6">
        <v>149</v>
      </c>
      <c r="I107" s="6">
        <v>273</v>
      </c>
      <c r="J107" s="6">
        <v>262</v>
      </c>
      <c r="K107" s="5">
        <v>437</v>
      </c>
      <c r="L107" s="5">
        <v>245</v>
      </c>
      <c r="M107" s="6">
        <v>450</v>
      </c>
      <c r="N107" s="6">
        <v>227</v>
      </c>
      <c r="O107" s="5">
        <v>400</v>
      </c>
      <c r="P107" s="5">
        <v>215</v>
      </c>
      <c r="Q107" s="6">
        <v>380</v>
      </c>
      <c r="R107" s="6">
        <v>145</v>
      </c>
      <c r="S107" s="6">
        <v>31</v>
      </c>
      <c r="T107" s="6">
        <v>50</v>
      </c>
      <c r="U107" s="5">
        <v>117</v>
      </c>
      <c r="V107" s="5">
        <v>168</v>
      </c>
      <c r="W107" s="5">
        <v>77</v>
      </c>
      <c r="X107" s="5">
        <v>95</v>
      </c>
      <c r="Y107" s="5">
        <v>21</v>
      </c>
      <c r="Z107" s="5">
        <v>358</v>
      </c>
      <c r="AA107" s="6">
        <v>200</v>
      </c>
      <c r="AB107" s="6">
        <v>164</v>
      </c>
      <c r="AC107" s="6">
        <v>156</v>
      </c>
      <c r="AD107" s="6">
        <v>107</v>
      </c>
      <c r="AE107" s="5">
        <v>107</v>
      </c>
      <c r="AF107" s="5">
        <v>226</v>
      </c>
      <c r="AG107" s="5">
        <v>241</v>
      </c>
      <c r="AH107" s="5">
        <v>110</v>
      </c>
      <c r="AI107" s="6">
        <v>446</v>
      </c>
      <c r="AJ107" s="6">
        <v>142</v>
      </c>
      <c r="AK107" s="6">
        <v>23</v>
      </c>
      <c r="AL107" s="6">
        <v>30</v>
      </c>
      <c r="AM107" s="6">
        <v>43</v>
      </c>
    </row>
    <row r="108" spans="1:39" ht="19.95" customHeight="1" x14ac:dyDescent="0.3">
      <c r="A108" s="17" t="s">
        <v>82</v>
      </c>
      <c r="B108" s="7">
        <v>0.28778101866799333</v>
      </c>
      <c r="C108" s="9">
        <v>0.24720436131533749</v>
      </c>
      <c r="D108" s="9">
        <v>0.31151994275577488</v>
      </c>
      <c r="E108" s="9">
        <v>0.2876076730020502</v>
      </c>
      <c r="F108" s="9">
        <v>0.32131344864426581</v>
      </c>
      <c r="G108" s="9">
        <v>0.32172552238638702</v>
      </c>
      <c r="H108" s="11">
        <v>0.24551421624850089</v>
      </c>
      <c r="I108" s="11">
        <v>0.32811741060693039</v>
      </c>
      <c r="J108" s="11">
        <v>0.27948957053701112</v>
      </c>
      <c r="K108" s="9">
        <v>0.26608200065378629</v>
      </c>
      <c r="L108" s="9">
        <v>0.32746349982463419</v>
      </c>
      <c r="M108" s="11">
        <v>0.28240377590227528</v>
      </c>
      <c r="N108" s="11">
        <v>0.3037158509459284</v>
      </c>
      <c r="O108" s="9">
        <v>0.26930961644054419</v>
      </c>
      <c r="P108" s="9">
        <v>0.32888912407524679</v>
      </c>
      <c r="Q108" s="11">
        <v>0.29155503048850329</v>
      </c>
      <c r="R108" s="11">
        <v>0.28392827939521348</v>
      </c>
      <c r="S108" s="11">
        <v>0.24866569672679731</v>
      </c>
      <c r="T108" s="11">
        <v>0.36861385904019273</v>
      </c>
      <c r="U108" s="9">
        <v>0.29470189739331948</v>
      </c>
      <c r="V108" s="9">
        <v>0.29231570124779083</v>
      </c>
      <c r="W108" s="9">
        <v>0.25865650643799931</v>
      </c>
      <c r="X108" s="9">
        <v>0.30272237075740183</v>
      </c>
      <c r="Y108" s="9">
        <v>0.29590735917858169</v>
      </c>
      <c r="Z108" s="9">
        <v>0.29535493525404749</v>
      </c>
      <c r="AA108" s="11">
        <v>0.3406617500974905</v>
      </c>
      <c r="AB108" s="11">
        <v>0.31157697208558188</v>
      </c>
      <c r="AC108" s="12">
        <v>0.20221313938047811</v>
      </c>
      <c r="AD108" s="11">
        <v>0.32541783175070582</v>
      </c>
      <c r="AE108" s="9">
        <v>0.2780444309309994</v>
      </c>
      <c r="AF108" s="9">
        <v>0.29085211847767389</v>
      </c>
      <c r="AG108" s="9">
        <v>0.27144257679896561</v>
      </c>
      <c r="AH108" s="9">
        <v>0.31923213187109389</v>
      </c>
      <c r="AI108" s="11">
        <v>0.30415126312548441</v>
      </c>
      <c r="AJ108" s="11">
        <v>0.26727940109214671</v>
      </c>
      <c r="AK108" s="11">
        <v>0.21708171413791749</v>
      </c>
      <c r="AL108" s="11">
        <v>0.27751809968355068</v>
      </c>
      <c r="AM108" s="11">
        <v>0.23805463763767659</v>
      </c>
    </row>
    <row r="109" spans="1:39" ht="19.95" customHeight="1" x14ac:dyDescent="0.3">
      <c r="A109" s="16" t="s">
        <v>80</v>
      </c>
      <c r="B109" s="7">
        <v>0.27897995845329743</v>
      </c>
      <c r="C109" s="9">
        <v>0.33920499212705268</v>
      </c>
      <c r="D109" s="9">
        <v>0.32270590529071308</v>
      </c>
      <c r="E109" s="8">
        <v>0.36110251057441772</v>
      </c>
      <c r="F109" s="10">
        <v>0.1930044280008246</v>
      </c>
      <c r="G109" s="9">
        <v>0.31479401810869551</v>
      </c>
      <c r="H109" s="11">
        <v>0.23145093491374211</v>
      </c>
      <c r="I109" s="11">
        <v>0.30000203180086021</v>
      </c>
      <c r="J109" s="11">
        <v>0.29314947076069792</v>
      </c>
      <c r="K109" s="9">
        <v>0.28893703193270531</v>
      </c>
      <c r="L109" s="9">
        <v>0.25642781645962209</v>
      </c>
      <c r="M109" s="13">
        <v>0.31007703307714418</v>
      </c>
      <c r="N109" s="12">
        <v>0.22206902459853919</v>
      </c>
      <c r="O109" s="8">
        <v>0.31146236831760421</v>
      </c>
      <c r="P109" s="10">
        <v>0.22523189022157661</v>
      </c>
      <c r="Q109" s="11">
        <v>0.29431145719483759</v>
      </c>
      <c r="R109" s="11">
        <v>0.21676973402872249</v>
      </c>
      <c r="S109" s="13">
        <v>0.47601800216495721</v>
      </c>
      <c r="T109" s="11">
        <v>0.30608429458292558</v>
      </c>
      <c r="U109" s="9">
        <v>0.30767571619927492</v>
      </c>
      <c r="V109" s="9">
        <v>0.3198083666887892</v>
      </c>
      <c r="W109" s="8">
        <v>0.36390736262364809</v>
      </c>
      <c r="X109" s="8">
        <v>0.38821541923978059</v>
      </c>
      <c r="Y109" s="9">
        <v>0.2282017621351036</v>
      </c>
      <c r="Z109" s="10">
        <v>0.2393710149938148</v>
      </c>
      <c r="AA109" s="11">
        <v>0.22714937019872239</v>
      </c>
      <c r="AB109" s="11">
        <v>0.26843718709342318</v>
      </c>
      <c r="AC109" s="11">
        <v>0.29816305390421471</v>
      </c>
      <c r="AD109" s="13">
        <v>0.37939124451261302</v>
      </c>
      <c r="AE109" s="10">
        <v>0.18717113774851071</v>
      </c>
      <c r="AF109" s="9">
        <v>0.29030555227147309</v>
      </c>
      <c r="AG109" s="9">
        <v>0.32405707225025882</v>
      </c>
      <c r="AH109" s="9">
        <v>0.26291902969188491</v>
      </c>
      <c r="AI109" s="11">
        <v>0.29274437362835187</v>
      </c>
      <c r="AJ109" s="11">
        <v>0.25842158158368211</v>
      </c>
      <c r="AK109" s="11">
        <v>0.22190816272141309</v>
      </c>
      <c r="AL109" s="11">
        <v>0.30332781676195159</v>
      </c>
      <c r="AM109" s="11">
        <v>0.22390051791229551</v>
      </c>
    </row>
    <row r="110" spans="1:39" ht="19.95" customHeight="1" x14ac:dyDescent="0.3">
      <c r="A110" s="17" t="s">
        <v>91</v>
      </c>
      <c r="B110" s="7">
        <v>0.27587517223346142</v>
      </c>
      <c r="C110" s="8">
        <v>0.40550368051388241</v>
      </c>
      <c r="D110" s="9">
        <v>0.30165860778917031</v>
      </c>
      <c r="E110" s="9">
        <v>0.32770868221595978</v>
      </c>
      <c r="F110" s="10">
        <v>0.21691906822807339</v>
      </c>
      <c r="G110" s="9">
        <v>0.20194492262837391</v>
      </c>
      <c r="H110" s="11">
        <v>0.22171919133089829</v>
      </c>
      <c r="I110" s="11">
        <v>0.238554867215095</v>
      </c>
      <c r="J110" s="13">
        <v>0.35117142565666931</v>
      </c>
      <c r="K110" s="8">
        <v>0.30195885881890872</v>
      </c>
      <c r="L110" s="10">
        <v>0.22538540077846739</v>
      </c>
      <c r="M110" s="11">
        <v>0.29313316754491592</v>
      </c>
      <c r="N110" s="11">
        <v>0.25027448378463901</v>
      </c>
      <c r="O110" s="8">
        <v>0.31955826340845611</v>
      </c>
      <c r="P110" s="10">
        <v>0.21639666861388479</v>
      </c>
      <c r="Q110" s="13">
        <v>0.35990802291864038</v>
      </c>
      <c r="R110" s="12">
        <v>0.16284896404961641</v>
      </c>
      <c r="S110" s="11">
        <v>0.20109647989047971</v>
      </c>
      <c r="T110" s="11">
        <v>0.2294129944742595</v>
      </c>
      <c r="U110" s="9">
        <v>0.31524255923339978</v>
      </c>
      <c r="V110" s="8">
        <v>0.35112584916284673</v>
      </c>
      <c r="W110" s="9">
        <v>0.37626302224953301</v>
      </c>
      <c r="X110" s="8">
        <v>0.39368885711963958</v>
      </c>
      <c r="Y110" s="9">
        <v>0.4209564783934856</v>
      </c>
      <c r="Z110" s="10">
        <v>0.2255029994772447</v>
      </c>
      <c r="AA110" s="12">
        <v>0.18367938172959999</v>
      </c>
      <c r="AB110" s="11">
        <v>0.26912909625496662</v>
      </c>
      <c r="AC110" s="13">
        <v>0.37745422331132661</v>
      </c>
      <c r="AD110" s="11">
        <v>0.3085767718051497</v>
      </c>
      <c r="AE110" s="10">
        <v>0.14868728866380049</v>
      </c>
      <c r="AF110" s="10">
        <v>0.22282637889722459</v>
      </c>
      <c r="AG110" s="8">
        <v>0.34154611468411639</v>
      </c>
      <c r="AH110" s="8">
        <v>0.34993868543423501</v>
      </c>
      <c r="AI110" s="11">
        <v>0.26364806840204591</v>
      </c>
      <c r="AJ110" s="11">
        <v>0.32333971754477958</v>
      </c>
      <c r="AK110" s="11">
        <v>0.32890479058983629</v>
      </c>
      <c r="AL110" s="11">
        <v>0.13139067997825149</v>
      </c>
      <c r="AM110" s="11">
        <v>0.31475105936257941</v>
      </c>
    </row>
    <row r="111" spans="1:39" ht="19.95" customHeight="1" x14ac:dyDescent="0.3">
      <c r="A111" s="16" t="s">
        <v>93</v>
      </c>
      <c r="B111" s="7">
        <v>0.26114900220154652</v>
      </c>
      <c r="C111" s="9">
        <v>0.27613722452994338</v>
      </c>
      <c r="D111" s="9">
        <v>0.26293725892534991</v>
      </c>
      <c r="E111" s="8">
        <v>0.34263510023133958</v>
      </c>
      <c r="F111" s="10">
        <v>0.2219643725094913</v>
      </c>
      <c r="G111" s="9">
        <v>0.32042242697812767</v>
      </c>
      <c r="H111" s="12">
        <v>0.1660070232967126</v>
      </c>
      <c r="I111" s="11">
        <v>0.28764396619274551</v>
      </c>
      <c r="J111" s="11">
        <v>0.30455947648035531</v>
      </c>
      <c r="K111" s="9">
        <v>0.25823037141612709</v>
      </c>
      <c r="L111" s="9">
        <v>0.26812675505180261</v>
      </c>
      <c r="M111" s="11">
        <v>0.28383065921740103</v>
      </c>
      <c r="N111" s="11">
        <v>0.2202879279434814</v>
      </c>
      <c r="O111" s="9">
        <v>0.28886021662828371</v>
      </c>
      <c r="P111" s="9">
        <v>0.23582341566189269</v>
      </c>
      <c r="Q111" s="13">
        <v>0.30163274867685808</v>
      </c>
      <c r="R111" s="11">
        <v>0.2230809137710634</v>
      </c>
      <c r="S111" s="11">
        <v>0.25894636634639612</v>
      </c>
      <c r="T111" s="11">
        <v>0.16437758227389801</v>
      </c>
      <c r="U111" s="9">
        <v>0.29882067285733599</v>
      </c>
      <c r="V111" s="9">
        <v>0.24933588320182321</v>
      </c>
      <c r="W111" s="9">
        <v>0.28153236754280758</v>
      </c>
      <c r="X111" s="9">
        <v>0.30263343571039891</v>
      </c>
      <c r="Y111" s="9">
        <v>0.27341674470958027</v>
      </c>
      <c r="Z111" s="9">
        <v>0.2443112799369464</v>
      </c>
      <c r="AA111" s="12">
        <v>0.20682691242370299</v>
      </c>
      <c r="AB111" s="11">
        <v>0.31877406499179262</v>
      </c>
      <c r="AC111" s="11">
        <v>0.28248404073478961</v>
      </c>
      <c r="AD111" s="11">
        <v>0.28216382115855249</v>
      </c>
      <c r="AE111" s="10">
        <v>0.1791616684985094</v>
      </c>
      <c r="AF111" s="9">
        <v>0.27356083012642529</v>
      </c>
      <c r="AG111" s="9">
        <v>0.2380323760174026</v>
      </c>
      <c r="AH111" s="8">
        <v>0.35119916491197589</v>
      </c>
      <c r="AI111" s="11">
        <v>0.26448457865652669</v>
      </c>
      <c r="AJ111" s="11">
        <v>0.28256079760303188</v>
      </c>
      <c r="AK111" s="11">
        <v>0.21958369693908181</v>
      </c>
      <c r="AL111" s="11">
        <v>0.18267058206149039</v>
      </c>
      <c r="AM111" s="11">
        <v>0.239845693853838</v>
      </c>
    </row>
    <row r="112" spans="1:39" ht="19.95" customHeight="1" x14ac:dyDescent="0.3">
      <c r="A112" s="17" t="s">
        <v>92</v>
      </c>
      <c r="B112" s="7">
        <v>0.25779072415603149</v>
      </c>
      <c r="C112" s="10">
        <v>0.18211891971914199</v>
      </c>
      <c r="D112" s="9">
        <v>0.27988946277501542</v>
      </c>
      <c r="E112" s="9">
        <v>0.23491480818878879</v>
      </c>
      <c r="F112" s="9">
        <v>0.3068059490231041</v>
      </c>
      <c r="G112" s="9">
        <v>0.28340580877175958</v>
      </c>
      <c r="H112" s="11">
        <v>0.20799434493277499</v>
      </c>
      <c r="I112" s="11">
        <v>0.24225338572497801</v>
      </c>
      <c r="J112" s="13">
        <v>0.30889736991614802</v>
      </c>
      <c r="K112" s="9">
        <v>0.27576659200273412</v>
      </c>
      <c r="L112" s="9">
        <v>0.22120201713945051</v>
      </c>
      <c r="M112" s="13">
        <v>0.28972523451190008</v>
      </c>
      <c r="N112" s="12">
        <v>0.19887203305025811</v>
      </c>
      <c r="O112" s="8">
        <v>0.30131038304117708</v>
      </c>
      <c r="P112" s="10">
        <v>0.21404400049480571</v>
      </c>
      <c r="Q112" s="13">
        <v>0.31861833153142782</v>
      </c>
      <c r="R112" s="12">
        <v>0.16655436545385771</v>
      </c>
      <c r="S112" s="11">
        <v>0.16533140181896519</v>
      </c>
      <c r="T112" s="11">
        <v>0.30195242635379288</v>
      </c>
      <c r="U112" s="9">
        <v>0.23055350041463241</v>
      </c>
      <c r="V112" s="9">
        <v>0.20649739063182521</v>
      </c>
      <c r="W112" s="9">
        <v>0.1954546030834248</v>
      </c>
      <c r="X112" s="9">
        <v>0.27081695108188769</v>
      </c>
      <c r="Y112" s="9">
        <v>0.14755036779356881</v>
      </c>
      <c r="Z112" s="9">
        <v>0.28964973380677689</v>
      </c>
      <c r="AA112" s="12">
        <v>0.1801851797262245</v>
      </c>
      <c r="AB112" s="11">
        <v>0.26546714884955108</v>
      </c>
      <c r="AC112" s="13">
        <v>0.32581205544143182</v>
      </c>
      <c r="AD112" s="11">
        <v>0.28707390162207902</v>
      </c>
      <c r="AE112" s="9">
        <v>0.2156196188597681</v>
      </c>
      <c r="AF112" s="9">
        <v>0.29836490674935617</v>
      </c>
      <c r="AG112" s="9">
        <v>0.2482344217953345</v>
      </c>
      <c r="AH112" s="9">
        <v>0.24950642837655829</v>
      </c>
      <c r="AI112" s="11">
        <v>0.25764354691564961</v>
      </c>
      <c r="AJ112" s="13">
        <v>0.34584177733884441</v>
      </c>
      <c r="AK112" s="12">
        <v>4.2717089738367783E-2</v>
      </c>
      <c r="AL112" s="11">
        <v>0.23121010354260929</v>
      </c>
      <c r="AM112" s="11">
        <v>0.13996526938311349</v>
      </c>
    </row>
    <row r="113" spans="1:39" ht="19.95" customHeight="1" x14ac:dyDescent="0.3">
      <c r="A113" s="16" t="s">
        <v>83</v>
      </c>
      <c r="B113" s="7">
        <v>0.1911298785779027</v>
      </c>
      <c r="C113" s="8">
        <v>0.30940921690745887</v>
      </c>
      <c r="D113" s="9">
        <v>0.1444874887373741</v>
      </c>
      <c r="E113" s="9">
        <v>0.16100404092528239</v>
      </c>
      <c r="F113" s="9">
        <v>0.19317958086092901</v>
      </c>
      <c r="G113" s="9">
        <v>0.15824791700543511</v>
      </c>
      <c r="H113" s="13">
        <v>0.2971391066477741</v>
      </c>
      <c r="I113" s="11">
        <v>0.1807778924312583</v>
      </c>
      <c r="J113" s="12">
        <v>0.1242557147794069</v>
      </c>
      <c r="K113" s="9">
        <v>0.20605061052930079</v>
      </c>
      <c r="L113" s="9">
        <v>0.166711860017867</v>
      </c>
      <c r="M113" s="12">
        <v>0.15187022226446761</v>
      </c>
      <c r="N113" s="13">
        <v>0.27027424099365188</v>
      </c>
      <c r="O113" s="10">
        <v>0.1020575021817345</v>
      </c>
      <c r="P113" s="8">
        <v>0.32184995391482901</v>
      </c>
      <c r="Q113" s="12">
        <v>0.14745435855976141</v>
      </c>
      <c r="R113" s="11">
        <v>0.2218839287013063</v>
      </c>
      <c r="S113" s="11">
        <v>0.21291900824099269</v>
      </c>
      <c r="T113" s="13">
        <v>0.31821416732096869</v>
      </c>
      <c r="U113" s="9">
        <v>0.16458145629710569</v>
      </c>
      <c r="V113" s="8">
        <v>0.26073030759242172</v>
      </c>
      <c r="W113" s="9">
        <v>0.19390853716116119</v>
      </c>
      <c r="X113" s="9">
        <v>0.18626137187417249</v>
      </c>
      <c r="Y113" s="9">
        <v>0.28650803335380431</v>
      </c>
      <c r="Z113" s="9">
        <v>0.17876883041638131</v>
      </c>
      <c r="AA113" s="11">
        <v>0.2083788321931585</v>
      </c>
      <c r="AB113" s="11">
        <v>0.18294009047543339</v>
      </c>
      <c r="AC113" s="11">
        <v>0.20053466299725881</v>
      </c>
      <c r="AD113" s="11">
        <v>0.13899863788459491</v>
      </c>
      <c r="AE113" s="9">
        <v>0.24399495577783861</v>
      </c>
      <c r="AF113" s="9">
        <v>0.22175803347014739</v>
      </c>
      <c r="AG113" s="9">
        <v>0.16991767680056941</v>
      </c>
      <c r="AH113" s="9">
        <v>0.13729311359642479</v>
      </c>
      <c r="AI113" s="11">
        <v>0.20454766113070841</v>
      </c>
      <c r="AJ113" s="12">
        <v>0.11284301125253381</v>
      </c>
      <c r="AK113" s="11">
        <v>0.25979880387628518</v>
      </c>
      <c r="AL113" s="11">
        <v>0.29265164382306308</v>
      </c>
      <c r="AM113" s="11">
        <v>0.18747024534273929</v>
      </c>
    </row>
    <row r="114" spans="1:39" ht="19.95" customHeight="1" x14ac:dyDescent="0.3">
      <c r="A114" s="17" t="s">
        <v>86</v>
      </c>
      <c r="B114" s="7">
        <v>0.16083880087240121</v>
      </c>
      <c r="C114" s="10">
        <v>5.4104025655108787E-2</v>
      </c>
      <c r="D114" s="8">
        <v>0.27035710322282808</v>
      </c>
      <c r="E114" s="9">
        <v>0.1444483920740858</v>
      </c>
      <c r="F114" s="9">
        <v>0.16953766114936111</v>
      </c>
      <c r="G114" s="8">
        <v>0.26770438493928361</v>
      </c>
      <c r="H114" s="11">
        <v>0.1409830280619811</v>
      </c>
      <c r="I114" s="11">
        <v>0.158701721516818</v>
      </c>
      <c r="J114" s="11">
        <v>0.17729933070785439</v>
      </c>
      <c r="K114" s="9">
        <v>0.16815717664013871</v>
      </c>
      <c r="L114" s="9">
        <v>0.14935689440159061</v>
      </c>
      <c r="M114" s="11">
        <v>0.158011422235836</v>
      </c>
      <c r="N114" s="11">
        <v>0.1678658275259442</v>
      </c>
      <c r="O114" s="9">
        <v>0.15214306127189731</v>
      </c>
      <c r="P114" s="9">
        <v>0.17922629829120759</v>
      </c>
      <c r="Q114" s="11">
        <v>0.16296760404194091</v>
      </c>
      <c r="R114" s="11">
        <v>0.15208238497749729</v>
      </c>
      <c r="S114" s="11">
        <v>0.1286671587569021</v>
      </c>
      <c r="T114" s="11">
        <v>0.19427668930294131</v>
      </c>
      <c r="U114" s="9">
        <v>0.15639297970532209</v>
      </c>
      <c r="V114" s="9">
        <v>0.19836919876646639</v>
      </c>
      <c r="W114" s="9">
        <v>0.1639577033007027</v>
      </c>
      <c r="X114" s="9">
        <v>0.22226518716089511</v>
      </c>
      <c r="Y114" s="9">
        <v>0.19936409008092801</v>
      </c>
      <c r="Z114" s="9">
        <v>0.16130456441491331</v>
      </c>
      <c r="AA114" s="11">
        <v>0.17518919235805741</v>
      </c>
      <c r="AB114" s="11">
        <v>0.18074535404929629</v>
      </c>
      <c r="AC114" s="11">
        <v>0.15885144033779811</v>
      </c>
      <c r="AD114" s="11">
        <v>0.11022585991996769</v>
      </c>
      <c r="AE114" s="9">
        <v>0.13973166520369701</v>
      </c>
      <c r="AF114" s="9">
        <v>0.1997920947598541</v>
      </c>
      <c r="AG114" s="9">
        <v>0.1529930188510904</v>
      </c>
      <c r="AH114" s="9">
        <v>0.13428990265143151</v>
      </c>
      <c r="AI114" s="11">
        <v>0.15478186084959381</v>
      </c>
      <c r="AJ114" s="11">
        <v>0.1839712139804805</v>
      </c>
      <c r="AK114" s="11">
        <v>0.13300087742321809</v>
      </c>
      <c r="AL114" s="13">
        <v>0.28405758284705862</v>
      </c>
      <c r="AM114" s="11">
        <v>8.5229851562822256E-2</v>
      </c>
    </row>
    <row r="115" spans="1:39" ht="19.95" customHeight="1" x14ac:dyDescent="0.3">
      <c r="A115" s="16" t="s">
        <v>94</v>
      </c>
      <c r="B115" s="7">
        <v>0.1390161155633175</v>
      </c>
      <c r="C115" s="9">
        <v>0.1577436313574388</v>
      </c>
      <c r="D115" s="9">
        <v>0.1130903044621196</v>
      </c>
      <c r="E115" s="9">
        <v>0.1024861956928878</v>
      </c>
      <c r="F115" s="9">
        <v>0.1532816955756634</v>
      </c>
      <c r="G115" s="9">
        <v>0.15965523238390419</v>
      </c>
      <c r="H115" s="11">
        <v>0.13973899934290121</v>
      </c>
      <c r="I115" s="11">
        <v>0.13619587341110281</v>
      </c>
      <c r="J115" s="11">
        <v>0.14121450524818191</v>
      </c>
      <c r="K115" s="9">
        <v>0.14044196391931471</v>
      </c>
      <c r="L115" s="9">
        <v>0.13757309829742989</v>
      </c>
      <c r="M115" s="13">
        <v>0.16874091808285649</v>
      </c>
      <c r="N115" s="12">
        <v>8.4648799408552633E-2</v>
      </c>
      <c r="O115" s="8">
        <v>0.15830302714318881</v>
      </c>
      <c r="P115" s="10">
        <v>0.1000477056303659</v>
      </c>
      <c r="Q115" s="11">
        <v>0.1654461596558631</v>
      </c>
      <c r="R115" s="11">
        <v>0.1166251616963286</v>
      </c>
      <c r="S115" s="11">
        <v>0.11618894300639949</v>
      </c>
      <c r="T115" s="11">
        <v>0.123088657361052</v>
      </c>
      <c r="U115" s="9">
        <v>0.17988341185857051</v>
      </c>
      <c r="V115" s="9">
        <v>0.14148167861907771</v>
      </c>
      <c r="W115" s="9">
        <v>0.2127647473256998</v>
      </c>
      <c r="X115" s="9">
        <v>0.14947162495874311</v>
      </c>
      <c r="Y115" s="9">
        <v>0.15047244403059151</v>
      </c>
      <c r="Z115" s="9">
        <v>0.1219124158671016</v>
      </c>
      <c r="AA115" s="11">
        <v>0.1143428186829037</v>
      </c>
      <c r="AB115" s="11">
        <v>0.1169067090077807</v>
      </c>
      <c r="AC115" s="11">
        <v>0.15086015798391131</v>
      </c>
      <c r="AD115" s="13">
        <v>0.19772592884214121</v>
      </c>
      <c r="AE115" s="9">
        <v>9.2217547840424602E-2</v>
      </c>
      <c r="AF115" s="9">
        <v>0.15866163651512671</v>
      </c>
      <c r="AG115" s="9">
        <v>0.13937147701273531</v>
      </c>
      <c r="AH115" s="9">
        <v>0.14876608395348659</v>
      </c>
      <c r="AI115" s="11">
        <v>0.1239394139514747</v>
      </c>
      <c r="AJ115" s="11">
        <v>0.17324579542547841</v>
      </c>
      <c r="AK115" s="11">
        <v>0.21260810393936411</v>
      </c>
      <c r="AL115" s="11">
        <v>0.1349385834163698</v>
      </c>
      <c r="AM115" s="11">
        <v>0.14072655227478409</v>
      </c>
    </row>
    <row r="116" spans="1:39" ht="19.95" customHeight="1" x14ac:dyDescent="0.3">
      <c r="A116" s="17" t="s">
        <v>87</v>
      </c>
      <c r="B116" s="7">
        <v>0.12940505929196941</v>
      </c>
      <c r="C116" s="9">
        <v>0.15211698073229979</v>
      </c>
      <c r="D116" s="9">
        <v>0.17950348487785961</v>
      </c>
      <c r="E116" s="9">
        <v>0.15362534832759231</v>
      </c>
      <c r="F116" s="9">
        <v>0.1069598022528713</v>
      </c>
      <c r="G116" s="9">
        <v>7.1006599114630031E-2</v>
      </c>
      <c r="H116" s="11">
        <v>0.1503897067755523</v>
      </c>
      <c r="I116" s="11">
        <v>0.13128742336818089</v>
      </c>
      <c r="J116" s="11">
        <v>0.11237187183414959</v>
      </c>
      <c r="K116" s="9">
        <v>0.12713279430176569</v>
      </c>
      <c r="L116" s="9">
        <v>0.13429250636329859</v>
      </c>
      <c r="M116" s="11">
        <v>0.13378419666369079</v>
      </c>
      <c r="N116" s="11">
        <v>0.1209005580779304</v>
      </c>
      <c r="O116" s="9">
        <v>0.14001222342356931</v>
      </c>
      <c r="P116" s="9">
        <v>0.10488699757167901</v>
      </c>
      <c r="Q116" s="11">
        <v>0.13056839107409929</v>
      </c>
      <c r="R116" s="11">
        <v>0.1174071029448621</v>
      </c>
      <c r="S116" s="11">
        <v>0.15232638865725859</v>
      </c>
      <c r="T116" s="11">
        <v>8.9324640274595954E-2</v>
      </c>
      <c r="U116" s="9">
        <v>0.15999493024168979</v>
      </c>
      <c r="V116" s="9">
        <v>0.16949677731529109</v>
      </c>
      <c r="W116" s="8">
        <v>0.23744096644039081</v>
      </c>
      <c r="X116" s="9">
        <v>0.14477181316977331</v>
      </c>
      <c r="Y116" s="8">
        <v>0.27406336744876508</v>
      </c>
      <c r="Z116" s="10">
        <v>0.1059273912075774</v>
      </c>
      <c r="AA116" s="11">
        <v>0.1135092920247298</v>
      </c>
      <c r="AB116" s="11">
        <v>0.14162429779902691</v>
      </c>
      <c r="AC116" s="11">
        <v>0.12447910977241421</v>
      </c>
      <c r="AD116" s="11">
        <v>0.16674044900509899</v>
      </c>
      <c r="AE116" s="10">
        <v>7.0433961033823281E-2</v>
      </c>
      <c r="AF116" s="9">
        <v>0.1175227808565039</v>
      </c>
      <c r="AG116" s="9">
        <v>0.12619006399501809</v>
      </c>
      <c r="AH116" s="8">
        <v>0.20217873795450381</v>
      </c>
      <c r="AI116" s="13">
        <v>0.1508326681384326</v>
      </c>
      <c r="AJ116" s="12">
        <v>6.8994848943650114E-2</v>
      </c>
      <c r="AK116" s="11">
        <v>0.1896923127856403</v>
      </c>
      <c r="AL116" s="11">
        <v>8.430122783372325E-2</v>
      </c>
      <c r="AM116" s="11">
        <v>9.275448410490271E-2</v>
      </c>
    </row>
    <row r="117" spans="1:39" ht="19.95" customHeight="1" x14ac:dyDescent="0.3">
      <c r="A117" s="16" t="s">
        <v>88</v>
      </c>
      <c r="B117" s="7">
        <v>8.9364913599014426E-2</v>
      </c>
      <c r="C117" s="9">
        <v>0.1261159910259334</v>
      </c>
      <c r="D117" s="9">
        <v>6.8998236374145441E-2</v>
      </c>
      <c r="E117" s="9">
        <v>6.3053638863281622E-2</v>
      </c>
      <c r="F117" s="9">
        <v>7.8978549943022558E-2</v>
      </c>
      <c r="G117" s="9">
        <v>0.13254598756576719</v>
      </c>
      <c r="H117" s="11">
        <v>9.3661403817279928E-2</v>
      </c>
      <c r="I117" s="11">
        <v>8.4527984914970128E-2</v>
      </c>
      <c r="J117" s="11">
        <v>9.0918904176628082E-2</v>
      </c>
      <c r="K117" s="9">
        <v>8.911742295545752E-2</v>
      </c>
      <c r="L117" s="9">
        <v>9.0452279340260025E-2</v>
      </c>
      <c r="M117" s="11">
        <v>7.2567966402573486E-2</v>
      </c>
      <c r="N117" s="11">
        <v>0.1144036539022197</v>
      </c>
      <c r="O117" s="9">
        <v>7.7555215623102997E-2</v>
      </c>
      <c r="P117" s="9">
        <v>0.1019387281426849</v>
      </c>
      <c r="Q117" s="11">
        <v>7.70072811270998E-2</v>
      </c>
      <c r="R117" s="11">
        <v>0.1031076159314163</v>
      </c>
      <c r="S117" s="11">
        <v>9.3724618657574504E-2</v>
      </c>
      <c r="T117" s="11">
        <v>8.1085479104046357E-2</v>
      </c>
      <c r="U117" s="9">
        <v>9.9116602962954839E-2</v>
      </c>
      <c r="V117" s="9">
        <v>4.9676534973325893E-2</v>
      </c>
      <c r="W117" s="9">
        <v>9.0037694180470224E-2</v>
      </c>
      <c r="X117" s="9">
        <v>4.9420779573508412E-2</v>
      </c>
      <c r="Y117" s="9">
        <v>4.9341656646320863E-2</v>
      </c>
      <c r="Z117" s="9">
        <v>0.1060450555174363</v>
      </c>
      <c r="AA117" s="13">
        <v>0.13145034709415079</v>
      </c>
      <c r="AB117" s="11">
        <v>7.0339483281339155E-2</v>
      </c>
      <c r="AC117" s="11">
        <v>6.7527606684064836E-2</v>
      </c>
      <c r="AD117" s="11">
        <v>9.299343651300028E-2</v>
      </c>
      <c r="AE117" s="9">
        <v>0.104104932077988</v>
      </c>
      <c r="AF117" s="9">
        <v>6.7448966234521443E-2</v>
      </c>
      <c r="AG117" s="9">
        <v>0.1069211595336549</v>
      </c>
      <c r="AH117" s="9">
        <v>7.9532357879960103E-2</v>
      </c>
      <c r="AI117" s="11">
        <v>9.1271310592479837E-2</v>
      </c>
      <c r="AJ117" s="11">
        <v>0.1055610192432459</v>
      </c>
      <c r="AK117" s="11">
        <v>8.6505640818756752E-2</v>
      </c>
      <c r="AL117" s="11">
        <v>4.2880749504879162E-2</v>
      </c>
      <c r="AM117" s="11">
        <v>5.2669253709289092E-2</v>
      </c>
    </row>
    <row r="118" spans="1:39" ht="19.95" customHeight="1" x14ac:dyDescent="0.3">
      <c r="A118" s="17" t="s">
        <v>72</v>
      </c>
      <c r="B118" s="7">
        <v>8.027411398889929E-2</v>
      </c>
      <c r="C118" s="9">
        <v>3.4095950763618793E-2</v>
      </c>
      <c r="D118" s="9">
        <v>6.3473139441581755E-2</v>
      </c>
      <c r="E118" s="9">
        <v>5.0310044673711807E-2</v>
      </c>
      <c r="F118" s="9">
        <v>7.9248828876519337E-2</v>
      </c>
      <c r="G118" s="9">
        <v>2.6575457347874719E-2</v>
      </c>
      <c r="H118" s="11">
        <v>8.1971326760735028E-2</v>
      </c>
      <c r="I118" s="11">
        <v>8.3273350522690845E-2</v>
      </c>
      <c r="J118" s="11">
        <v>7.6148111368621388E-2</v>
      </c>
      <c r="K118" s="9">
        <v>6.4886437739019046E-2</v>
      </c>
      <c r="L118" s="9">
        <v>0.1075017008471264</v>
      </c>
      <c r="M118" s="12">
        <v>6.5620644834853692E-2</v>
      </c>
      <c r="N118" s="13">
        <v>0.103279716181118</v>
      </c>
      <c r="O118" s="9">
        <v>5.8281432608765282E-2</v>
      </c>
      <c r="P118" s="9">
        <v>9.8015261183730121E-2</v>
      </c>
      <c r="Q118" s="12">
        <v>3.2814609676292933E-2</v>
      </c>
      <c r="R118" s="13">
        <v>0.1341689189213307</v>
      </c>
      <c r="S118" s="11">
        <v>0.13462946985331389</v>
      </c>
      <c r="T118" s="11">
        <v>7.337551338135552E-2</v>
      </c>
      <c r="U118" s="10">
        <v>2.4398113814866871E-2</v>
      </c>
      <c r="V118" s="9">
        <v>5.3391194313510741E-2</v>
      </c>
      <c r="W118" s="10">
        <v>9.4121830855302367E-3</v>
      </c>
      <c r="X118" s="9">
        <v>3.9593405693506119E-2</v>
      </c>
      <c r="Y118" s="9">
        <v>0</v>
      </c>
      <c r="Z118" s="8">
        <v>0.10380444008388851</v>
      </c>
      <c r="AA118" s="13">
        <v>0.1174262077475428</v>
      </c>
      <c r="AB118" s="11">
        <v>6.1465832684802768E-2</v>
      </c>
      <c r="AC118" s="11">
        <v>5.2450035149333371E-2</v>
      </c>
      <c r="AD118" s="12">
        <v>1.931267685447275E-2</v>
      </c>
      <c r="AE118" s="8">
        <v>0.1475204900325954</v>
      </c>
      <c r="AF118" s="9">
        <v>8.9212610293697883E-2</v>
      </c>
      <c r="AG118" s="9">
        <v>5.9116003750391853E-2</v>
      </c>
      <c r="AH118" s="9">
        <v>4.6343462060573902E-2</v>
      </c>
      <c r="AI118" s="12">
        <v>5.4611940402409062E-2</v>
      </c>
      <c r="AJ118" s="11">
        <v>7.7663335072100159E-2</v>
      </c>
      <c r="AK118" s="11">
        <v>8.3928928483014725E-2</v>
      </c>
      <c r="AL118" s="11">
        <v>0.17199462748563871</v>
      </c>
      <c r="AM118" s="13">
        <v>0.28387660340790349</v>
      </c>
    </row>
    <row r="119" spans="1:39" ht="19.95" customHeight="1" x14ac:dyDescent="0.3">
      <c r="A119" s="16" t="s">
        <v>89</v>
      </c>
      <c r="B119" s="7">
        <v>7.6355188262280438E-2</v>
      </c>
      <c r="C119" s="9">
        <v>5.850486129178617E-2</v>
      </c>
      <c r="D119" s="9">
        <v>3.5010141113522242E-2</v>
      </c>
      <c r="E119" s="9">
        <v>8.749327214541984E-2</v>
      </c>
      <c r="F119" s="9">
        <v>9.7497282197284874E-2</v>
      </c>
      <c r="G119" s="9">
        <v>9.0831828104545528E-2</v>
      </c>
      <c r="H119" s="13">
        <v>0.12646939736556451</v>
      </c>
      <c r="I119" s="11">
        <v>6.2510286729824449E-2</v>
      </c>
      <c r="J119" s="11">
        <v>5.3382581805873623E-2</v>
      </c>
      <c r="K119" s="9">
        <v>8.0274285336638829E-2</v>
      </c>
      <c r="L119" s="9">
        <v>7.0134370173668553E-2</v>
      </c>
      <c r="M119" s="11">
        <v>6.7749699909390185E-2</v>
      </c>
      <c r="N119" s="11">
        <v>9.5658364660189787E-2</v>
      </c>
      <c r="O119" s="9">
        <v>6.9059847412334813E-2</v>
      </c>
      <c r="P119" s="9">
        <v>8.8156222630372469E-2</v>
      </c>
      <c r="Q119" s="11">
        <v>6.9341414107956148E-2</v>
      </c>
      <c r="R119" s="11">
        <v>8.7226246217223025E-2</v>
      </c>
      <c r="S119" s="11">
        <v>7.8130130149344015E-2</v>
      </c>
      <c r="T119" s="11">
        <v>9.7962098563395397E-2</v>
      </c>
      <c r="U119" s="9">
        <v>5.1862662570696189E-2</v>
      </c>
      <c r="V119" s="9">
        <v>0.1063987047183665</v>
      </c>
      <c r="W119" s="9">
        <v>6.3139976018555408E-2</v>
      </c>
      <c r="X119" s="9">
        <v>9.4413762747055777E-2</v>
      </c>
      <c r="Y119" s="8">
        <v>0.19718197405757701</v>
      </c>
      <c r="Z119" s="9">
        <v>7.5591501739296518E-2</v>
      </c>
      <c r="AA119" s="11">
        <v>8.8497585067939033E-2</v>
      </c>
      <c r="AB119" s="11">
        <v>7.2678324855456125E-2</v>
      </c>
      <c r="AC119" s="11">
        <v>5.4542257627621188E-2</v>
      </c>
      <c r="AD119" s="11">
        <v>9.1107617532845797E-2</v>
      </c>
      <c r="AE119" s="9">
        <v>9.9197861185788105E-2</v>
      </c>
      <c r="AF119" s="10">
        <v>4.5928383046206403E-2</v>
      </c>
      <c r="AG119" s="9">
        <v>8.7288124853515517E-2</v>
      </c>
      <c r="AH119" s="9">
        <v>8.3562873403635968E-2</v>
      </c>
      <c r="AI119" s="11">
        <v>8.8664811725909287E-2</v>
      </c>
      <c r="AJ119" s="11">
        <v>3.5163736062801182E-2</v>
      </c>
      <c r="AK119" s="11">
        <v>0.1375748259434974</v>
      </c>
      <c r="AL119" s="11">
        <v>7.1791211500821156E-2</v>
      </c>
      <c r="AM119" s="11">
        <v>4.4270147004601787E-2</v>
      </c>
    </row>
    <row r="122" spans="1:39" x14ac:dyDescent="0.3">
      <c r="A122" s="1" t="s">
        <v>24</v>
      </c>
    </row>
    <row r="123" spans="1:39" ht="100.05" customHeight="1" x14ac:dyDescent="0.3">
      <c r="A123" s="19" t="s">
        <v>230</v>
      </c>
      <c r="B123" s="33"/>
      <c r="C123" s="33" t="s">
        <v>95</v>
      </c>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c r="AH123" s="18"/>
      <c r="AI123" s="18"/>
      <c r="AJ123" s="18"/>
      <c r="AK123" s="18"/>
      <c r="AL123" s="18"/>
      <c r="AM123" s="18"/>
    </row>
    <row r="124" spans="1:39" ht="22.05" customHeight="1" x14ac:dyDescent="0.3">
      <c r="A124" s="2"/>
      <c r="B124" s="2"/>
      <c r="C124" s="51" t="s">
        <v>1</v>
      </c>
      <c r="D124" s="52"/>
      <c r="E124" s="52"/>
      <c r="F124" s="52"/>
      <c r="G124" s="53"/>
      <c r="H124" s="51" t="s">
        <v>2</v>
      </c>
      <c r="I124" s="52"/>
      <c r="J124" s="53"/>
      <c r="K124" s="51" t="s">
        <v>26</v>
      </c>
      <c r="L124" s="53"/>
      <c r="M124" s="51" t="s">
        <v>28</v>
      </c>
      <c r="N124" s="53"/>
      <c r="O124" s="51" t="s">
        <v>29</v>
      </c>
      <c r="P124" s="53"/>
      <c r="Q124" s="51" t="s">
        <v>30</v>
      </c>
      <c r="R124" s="52"/>
      <c r="S124" s="52"/>
      <c r="T124" s="53"/>
      <c r="U124" s="51" t="s">
        <v>31</v>
      </c>
      <c r="V124" s="52"/>
      <c r="W124" s="52"/>
      <c r="X124" s="52"/>
      <c r="Y124" s="52"/>
      <c r="Z124" s="53"/>
      <c r="AA124" s="51" t="s">
        <v>32</v>
      </c>
      <c r="AB124" s="52"/>
      <c r="AC124" s="52"/>
      <c r="AD124" s="53"/>
      <c r="AE124" s="51" t="s">
        <v>33</v>
      </c>
      <c r="AF124" s="52"/>
      <c r="AG124" s="52"/>
      <c r="AH124" s="53"/>
      <c r="AI124" s="51" t="s">
        <v>34</v>
      </c>
      <c r="AJ124" s="52"/>
      <c r="AK124" s="52"/>
      <c r="AL124" s="52"/>
      <c r="AM124" s="53"/>
    </row>
    <row r="125" spans="1:39" ht="58.05" customHeight="1" x14ac:dyDescent="0.3">
      <c r="A125" s="3" t="s">
        <v>35</v>
      </c>
      <c r="B125" s="3" t="s">
        <v>0</v>
      </c>
      <c r="C125" s="3" t="s">
        <v>3</v>
      </c>
      <c r="D125" s="3" t="s">
        <v>4</v>
      </c>
      <c r="E125" s="3" t="s">
        <v>5</v>
      </c>
      <c r="F125" s="3" t="s">
        <v>6</v>
      </c>
      <c r="G125" s="3" t="s">
        <v>7</v>
      </c>
      <c r="H125" s="3" t="s">
        <v>8</v>
      </c>
      <c r="I125" s="3" t="s">
        <v>9</v>
      </c>
      <c r="J125" s="3" t="s">
        <v>10</v>
      </c>
      <c r="K125" s="3" t="s">
        <v>36</v>
      </c>
      <c r="L125" s="3" t="s">
        <v>37</v>
      </c>
      <c r="M125" s="3" t="s">
        <v>40</v>
      </c>
      <c r="N125" s="3" t="s">
        <v>41</v>
      </c>
      <c r="O125" s="3" t="s">
        <v>42</v>
      </c>
      <c r="P125" s="3" t="s">
        <v>43</v>
      </c>
      <c r="Q125" s="3" t="s">
        <v>44</v>
      </c>
      <c r="R125" s="3" t="s">
        <v>45</v>
      </c>
      <c r="S125" s="3" t="s">
        <v>46</v>
      </c>
      <c r="T125" s="3" t="s">
        <v>47</v>
      </c>
      <c r="U125" s="3" t="s">
        <v>48</v>
      </c>
      <c r="V125" s="3" t="s">
        <v>49</v>
      </c>
      <c r="W125" s="3" t="s">
        <v>50</v>
      </c>
      <c r="X125" s="3" t="s">
        <v>51</v>
      </c>
      <c r="Y125" s="3" t="s">
        <v>52</v>
      </c>
      <c r="Z125" s="3" t="s">
        <v>53</v>
      </c>
      <c r="AA125" s="3" t="s">
        <v>54</v>
      </c>
      <c r="AB125" s="3" t="s">
        <v>55</v>
      </c>
      <c r="AC125" s="3" t="s">
        <v>56</v>
      </c>
      <c r="AD125" s="3" t="s">
        <v>57</v>
      </c>
      <c r="AE125" s="3" t="s">
        <v>58</v>
      </c>
      <c r="AF125" s="3" t="s">
        <v>59</v>
      </c>
      <c r="AG125" s="3" t="s">
        <v>60</v>
      </c>
      <c r="AH125" s="3" t="s">
        <v>61</v>
      </c>
      <c r="AI125" s="3" t="s">
        <v>62</v>
      </c>
      <c r="AJ125" s="3" t="s">
        <v>63</v>
      </c>
      <c r="AK125" s="3" t="s">
        <v>64</v>
      </c>
      <c r="AL125" s="3" t="s">
        <v>65</v>
      </c>
      <c r="AM125" s="3" t="s">
        <v>47</v>
      </c>
    </row>
    <row r="126" spans="1:39" ht="19.95" customHeight="1" x14ac:dyDescent="0.3">
      <c r="A126" s="15" t="s">
        <v>11</v>
      </c>
      <c r="B126" s="4">
        <v>642.83515840768814</v>
      </c>
      <c r="C126" s="5">
        <v>104.49721086025239</v>
      </c>
      <c r="D126" s="5">
        <v>86.454265236854553</v>
      </c>
      <c r="E126" s="5">
        <v>129.59241008758539</v>
      </c>
      <c r="F126" s="5">
        <v>191.21148782968521</v>
      </c>
      <c r="G126" s="5">
        <v>62.713899672031403</v>
      </c>
      <c r="H126" s="6">
        <v>172.68305003643039</v>
      </c>
      <c r="I126" s="6">
        <v>229.3974925875664</v>
      </c>
      <c r="J126" s="6">
        <v>240.75461578369141</v>
      </c>
      <c r="K126" s="5">
        <v>400.36906635761261</v>
      </c>
      <c r="L126" s="5">
        <v>238.86277830600741</v>
      </c>
      <c r="M126" s="6">
        <v>437.32495254278177</v>
      </c>
      <c r="N126" s="6">
        <v>205.51020586490631</v>
      </c>
      <c r="O126" s="5">
        <v>368.82475960254669</v>
      </c>
      <c r="P126" s="5">
        <v>185.4451638460159</v>
      </c>
      <c r="Q126" s="6">
        <v>353.63529598712921</v>
      </c>
      <c r="R126" s="6">
        <v>152.7052107453346</v>
      </c>
      <c r="S126" s="6">
        <v>41.858459115028381</v>
      </c>
      <c r="T126" s="6">
        <v>36.537575662136078</v>
      </c>
      <c r="U126" s="5">
        <v>100.1951496601105</v>
      </c>
      <c r="V126" s="5">
        <v>171.60863816738129</v>
      </c>
      <c r="W126" s="5">
        <v>78.733375012874603</v>
      </c>
      <c r="X126" s="5">
        <v>122.87477695941929</v>
      </c>
      <c r="Y126" s="5">
        <v>23.68774098157883</v>
      </c>
      <c r="Z126" s="5">
        <v>310.23602348566061</v>
      </c>
      <c r="AA126" s="6">
        <v>162.40733259916311</v>
      </c>
      <c r="AB126" s="6">
        <v>170.06806123256681</v>
      </c>
      <c r="AC126" s="6">
        <v>121.3754976987839</v>
      </c>
      <c r="AD126" s="6">
        <v>124.5682087540627</v>
      </c>
      <c r="AE126" s="5">
        <v>102.3827528953552</v>
      </c>
      <c r="AF126" s="5">
        <v>175.80140298604971</v>
      </c>
      <c r="AG126" s="5">
        <v>222.12981986999509</v>
      </c>
      <c r="AH126" s="5">
        <v>142.52118265628809</v>
      </c>
      <c r="AI126" s="6">
        <v>400.91064858436579</v>
      </c>
      <c r="AJ126" s="6">
        <v>133.5162019729614</v>
      </c>
      <c r="AK126" s="6">
        <v>33.706003665924072</v>
      </c>
      <c r="AL126" s="6">
        <v>43.872053146362298</v>
      </c>
      <c r="AM126" s="6">
        <v>30.83025103807449</v>
      </c>
    </row>
    <row r="127" spans="1:39" ht="19.95" customHeight="1" x14ac:dyDescent="0.3">
      <c r="A127" s="14" t="s">
        <v>12</v>
      </c>
      <c r="B127" s="4">
        <v>649</v>
      </c>
      <c r="C127" s="5">
        <v>103</v>
      </c>
      <c r="D127" s="5">
        <v>89</v>
      </c>
      <c r="E127" s="5">
        <v>133</v>
      </c>
      <c r="F127" s="5">
        <v>193</v>
      </c>
      <c r="G127" s="5">
        <v>63</v>
      </c>
      <c r="H127" s="6">
        <v>137</v>
      </c>
      <c r="I127" s="6">
        <v>259</v>
      </c>
      <c r="J127" s="6">
        <v>253</v>
      </c>
      <c r="K127" s="5">
        <v>406</v>
      </c>
      <c r="L127" s="5">
        <v>240</v>
      </c>
      <c r="M127" s="6">
        <v>445</v>
      </c>
      <c r="N127" s="6">
        <v>204</v>
      </c>
      <c r="O127" s="5">
        <v>387</v>
      </c>
      <c r="P127" s="5">
        <v>184</v>
      </c>
      <c r="Q127" s="6">
        <v>373</v>
      </c>
      <c r="R127" s="6">
        <v>142</v>
      </c>
      <c r="S127" s="6">
        <v>42</v>
      </c>
      <c r="T127" s="6">
        <v>37</v>
      </c>
      <c r="U127" s="5">
        <v>103</v>
      </c>
      <c r="V127" s="5">
        <v>170</v>
      </c>
      <c r="W127" s="5">
        <v>80</v>
      </c>
      <c r="X127" s="5">
        <v>125</v>
      </c>
      <c r="Y127" s="5">
        <v>24</v>
      </c>
      <c r="Z127" s="5">
        <v>317</v>
      </c>
      <c r="AA127" s="6">
        <v>163</v>
      </c>
      <c r="AB127" s="6">
        <v>173</v>
      </c>
      <c r="AC127" s="6">
        <v>125</v>
      </c>
      <c r="AD127" s="6">
        <v>127</v>
      </c>
      <c r="AE127" s="5">
        <v>95</v>
      </c>
      <c r="AF127" s="5">
        <v>202</v>
      </c>
      <c r="AG127" s="5">
        <v>237</v>
      </c>
      <c r="AH127" s="5">
        <v>115</v>
      </c>
      <c r="AI127" s="6">
        <v>409</v>
      </c>
      <c r="AJ127" s="6">
        <v>141</v>
      </c>
      <c r="AK127" s="6">
        <v>27</v>
      </c>
      <c r="AL127" s="6">
        <v>42</v>
      </c>
      <c r="AM127" s="6">
        <v>30</v>
      </c>
    </row>
    <row r="128" spans="1:39" ht="19.95" customHeight="1" x14ac:dyDescent="0.3">
      <c r="A128" s="17" t="s">
        <v>96</v>
      </c>
      <c r="B128" s="7">
        <v>0.49067288039970858</v>
      </c>
      <c r="C128" s="9">
        <v>0.57926723217328902</v>
      </c>
      <c r="D128" s="9">
        <v>0.48515599736387971</v>
      </c>
      <c r="E128" s="9">
        <v>0.57540764182628112</v>
      </c>
      <c r="F128" s="9">
        <v>0.44884489495939528</v>
      </c>
      <c r="G128" s="9">
        <v>0.45643309828732398</v>
      </c>
      <c r="H128" s="12">
        <v>0.3957443042214831</v>
      </c>
      <c r="I128" s="11">
        <v>0.46195464521642399</v>
      </c>
      <c r="J128" s="13">
        <v>0.58612462132626342</v>
      </c>
      <c r="K128" s="9">
        <v>0.51084591226738041</v>
      </c>
      <c r="L128" s="9">
        <v>0.46426186046007473</v>
      </c>
      <c r="M128" s="11">
        <v>0.50896444121110496</v>
      </c>
      <c r="N128" s="11">
        <v>0.45174850713020931</v>
      </c>
      <c r="O128" s="8">
        <v>0.54450401394803216</v>
      </c>
      <c r="P128" s="10">
        <v>0.39902544491093989</v>
      </c>
      <c r="Q128" s="13">
        <v>0.5420916223201272</v>
      </c>
      <c r="R128" s="12">
        <v>0.40963799355043151</v>
      </c>
      <c r="S128" s="11">
        <v>0.52480265629490586</v>
      </c>
      <c r="T128" s="11">
        <v>0.48307293502544041</v>
      </c>
      <c r="U128" s="9">
        <v>0.4640119917310816</v>
      </c>
      <c r="V128" s="9">
        <v>0.50991892130581962</v>
      </c>
      <c r="W128" s="9">
        <v>0.46583691755845991</v>
      </c>
      <c r="X128" s="9">
        <v>0.4438929024437514</v>
      </c>
      <c r="Y128" s="9">
        <v>0.33154547890542058</v>
      </c>
      <c r="Z128" s="9">
        <v>0.51513706339924981</v>
      </c>
      <c r="AA128" s="11">
        <v>0.44800905305524752</v>
      </c>
      <c r="AB128" s="11">
        <v>0.50212384000729815</v>
      </c>
      <c r="AC128" s="11">
        <v>0.51910368445198751</v>
      </c>
      <c r="AD128" s="11">
        <v>0.53757148308955616</v>
      </c>
      <c r="AE128" s="10">
        <v>0.31788686478660422</v>
      </c>
      <c r="AF128" s="9">
        <v>0.52920172765932194</v>
      </c>
      <c r="AG128" s="8">
        <v>0.55238614912747852</v>
      </c>
      <c r="AH128" s="9">
        <v>0.47108649557292848</v>
      </c>
      <c r="AI128" s="11">
        <v>0.46214433126294668</v>
      </c>
      <c r="AJ128" s="13">
        <v>0.64411987560024642</v>
      </c>
      <c r="AK128" s="11">
        <v>0.42661434704758028</v>
      </c>
      <c r="AL128" s="11">
        <v>0.37648945403385359</v>
      </c>
      <c r="AM128" s="11">
        <v>0.4296405406543084</v>
      </c>
    </row>
    <row r="129" spans="1:39" ht="19.95" customHeight="1" x14ac:dyDescent="0.3">
      <c r="A129" s="16" t="s">
        <v>97</v>
      </c>
      <c r="B129" s="7">
        <v>0.38901909982890792</v>
      </c>
      <c r="C129" s="9">
        <v>0.37502776609612798</v>
      </c>
      <c r="D129" s="9">
        <v>0.4070976882107406</v>
      </c>
      <c r="E129" s="8">
        <v>0.49361905348226642</v>
      </c>
      <c r="F129" s="9">
        <v>0.34079885711643487</v>
      </c>
      <c r="G129" s="9">
        <v>0.32183690537078219</v>
      </c>
      <c r="H129" s="11">
        <v>0.38157534716736569</v>
      </c>
      <c r="I129" s="12">
        <v>0.33962656678552611</v>
      </c>
      <c r="J129" s="13">
        <v>0.44142072504778701</v>
      </c>
      <c r="K129" s="9">
        <v>0.39193322171760309</v>
      </c>
      <c r="L129" s="9">
        <v>0.37987936728160182</v>
      </c>
      <c r="M129" s="11">
        <v>0.39564617160219151</v>
      </c>
      <c r="N129" s="11">
        <v>0.37491671578159691</v>
      </c>
      <c r="O129" s="9">
        <v>0.38969654745777238</v>
      </c>
      <c r="P129" s="9">
        <v>0.36550481643963212</v>
      </c>
      <c r="Q129" s="11">
        <v>0.40225474736166322</v>
      </c>
      <c r="R129" s="11">
        <v>0.37257171961774133</v>
      </c>
      <c r="S129" s="11">
        <v>0.40585467314413298</v>
      </c>
      <c r="T129" s="11">
        <v>0.40880119244736068</v>
      </c>
      <c r="U129" s="9">
        <v>0.38174863398874631</v>
      </c>
      <c r="V129" s="9">
        <v>0.41952089732123571</v>
      </c>
      <c r="W129" s="9">
        <v>0.30390585166995759</v>
      </c>
      <c r="X129" s="9">
        <v>0.42107486126363741</v>
      </c>
      <c r="Y129" s="9">
        <v>0.24146799863770391</v>
      </c>
      <c r="Z129" s="9">
        <v>0.40628785806946649</v>
      </c>
      <c r="AA129" s="11">
        <v>0.36698100447091031</v>
      </c>
      <c r="AB129" s="11">
        <v>0.3915306837158834</v>
      </c>
      <c r="AC129" s="11">
        <v>0.35092084553211772</v>
      </c>
      <c r="AD129" s="11">
        <v>0.42800002686242983</v>
      </c>
      <c r="AE129" s="9">
        <v>0.37709089718914202</v>
      </c>
      <c r="AF129" s="9">
        <v>0.33913057936627872</v>
      </c>
      <c r="AG129" s="9">
        <v>0.40334449137767903</v>
      </c>
      <c r="AH129" s="9">
        <v>0.43679878662611982</v>
      </c>
      <c r="AI129" s="12">
        <v>0.35554385102146918</v>
      </c>
      <c r="AJ129" s="11">
        <v>0.39459381698682128</v>
      </c>
      <c r="AK129" s="11">
        <v>0.48421988686881912</v>
      </c>
      <c r="AL129" s="11">
        <v>0.44779803492723608</v>
      </c>
      <c r="AM129" s="13">
        <v>0.61245802022307838</v>
      </c>
    </row>
    <row r="130" spans="1:39" ht="19.95" customHeight="1" x14ac:dyDescent="0.3">
      <c r="A130" s="17" t="s">
        <v>98</v>
      </c>
      <c r="B130" s="7">
        <v>0.24261185264654869</v>
      </c>
      <c r="C130" s="9">
        <v>0.32739287131255912</v>
      </c>
      <c r="D130" s="9">
        <v>0.31029973113074888</v>
      </c>
      <c r="E130" s="9">
        <v>0.29452393267015292</v>
      </c>
      <c r="F130" s="10">
        <v>0.17012460219278561</v>
      </c>
      <c r="G130" s="9">
        <v>0.1800848114606049</v>
      </c>
      <c r="H130" s="11">
        <v>0.18281601174355061</v>
      </c>
      <c r="I130" s="11">
        <v>0.24546964599598409</v>
      </c>
      <c r="J130" s="11">
        <v>0.28277788446467672</v>
      </c>
      <c r="K130" s="9">
        <v>0.2466203226364472</v>
      </c>
      <c r="L130" s="9">
        <v>0.23252940195976771</v>
      </c>
      <c r="M130" s="11">
        <v>0.26071141864785979</v>
      </c>
      <c r="N130" s="11">
        <v>0.2040960436177183</v>
      </c>
      <c r="O130" s="8">
        <v>0.2846539732523799</v>
      </c>
      <c r="P130" s="10">
        <v>0.17675381052274691</v>
      </c>
      <c r="Q130" s="13">
        <v>0.27272059021432438</v>
      </c>
      <c r="R130" s="12">
        <v>0.14797413272448739</v>
      </c>
      <c r="S130" s="11">
        <v>0.37062845386993842</v>
      </c>
      <c r="T130" s="11">
        <v>0.21969323793079731</v>
      </c>
      <c r="U130" s="8">
        <v>0.34798445952925561</v>
      </c>
      <c r="V130" s="8">
        <v>0.30508055184829203</v>
      </c>
      <c r="W130" s="8">
        <v>0.36531118965325232</v>
      </c>
      <c r="X130" s="9">
        <v>0.27695259963344482</v>
      </c>
      <c r="Y130" s="9">
        <v>0.31673615698630031</v>
      </c>
      <c r="Z130" s="10">
        <v>0.19764653749635741</v>
      </c>
      <c r="AA130" s="11">
        <v>0.19377007210249819</v>
      </c>
      <c r="AB130" s="11">
        <v>0.19972587557983559</v>
      </c>
      <c r="AC130" s="11">
        <v>0.27111501241424979</v>
      </c>
      <c r="AD130" s="13">
        <v>0.33109736956355462</v>
      </c>
      <c r="AE130" s="10">
        <v>0.1173376563450437</v>
      </c>
      <c r="AF130" s="9">
        <v>0.24774697944506591</v>
      </c>
      <c r="AG130" s="9">
        <v>0.28340291303583132</v>
      </c>
      <c r="AH130" s="9">
        <v>0.2626947879582483</v>
      </c>
      <c r="AI130" s="11">
        <v>0.2354972416592149</v>
      </c>
      <c r="AJ130" s="11">
        <v>0.26485324063672427</v>
      </c>
      <c r="AK130" s="11">
        <v>0.15047931352998911</v>
      </c>
      <c r="AL130" s="11">
        <v>0.28878667702812377</v>
      </c>
      <c r="AM130" s="11">
        <v>0.27382707061655093</v>
      </c>
    </row>
    <row r="131" spans="1:39" ht="19.95" customHeight="1" x14ac:dyDescent="0.3">
      <c r="A131" s="16" t="s">
        <v>101</v>
      </c>
      <c r="B131" s="7">
        <v>0.20706896707903921</v>
      </c>
      <c r="C131" s="9">
        <v>0.23589689284375051</v>
      </c>
      <c r="D131" s="9">
        <v>0.23525209330526889</v>
      </c>
      <c r="E131" s="9">
        <v>0.23401693436594539</v>
      </c>
      <c r="F131" s="9">
        <v>0.178655389733097</v>
      </c>
      <c r="G131" s="9">
        <v>0.20177931164672161</v>
      </c>
      <c r="H131" s="11">
        <v>0.25488642814785079</v>
      </c>
      <c r="I131" s="11">
        <v>0.211448298939065</v>
      </c>
      <c r="J131" s="11">
        <v>0.16859878971562439</v>
      </c>
      <c r="K131" s="9">
        <v>0.22058695723056829</v>
      </c>
      <c r="L131" s="9">
        <v>0.18753452695385781</v>
      </c>
      <c r="M131" s="11">
        <v>0.19658276653807691</v>
      </c>
      <c r="N131" s="11">
        <v>0.2293835627684864</v>
      </c>
      <c r="O131" s="9">
        <v>0.18182642463947299</v>
      </c>
      <c r="P131" s="9">
        <v>0.2122345903808798</v>
      </c>
      <c r="Q131" s="11">
        <v>0.20551031873158959</v>
      </c>
      <c r="R131" s="11">
        <v>0.21846461211392701</v>
      </c>
      <c r="S131" s="11">
        <v>0.1619453593249339</v>
      </c>
      <c r="T131" s="11">
        <v>0.12722583653871081</v>
      </c>
      <c r="U131" s="9">
        <v>0.21286583767686429</v>
      </c>
      <c r="V131" s="9">
        <v>0.24087937065137019</v>
      </c>
      <c r="W131" s="9">
        <v>0.2267921289469689</v>
      </c>
      <c r="X131" s="9">
        <v>0.2475792080758894</v>
      </c>
      <c r="Y131" s="9">
        <v>0.2895625783736489</v>
      </c>
      <c r="Z131" s="9">
        <v>0.1937234564296528</v>
      </c>
      <c r="AA131" s="11">
        <v>0.21934960587266769</v>
      </c>
      <c r="AB131" s="11">
        <v>0.18873333669934431</v>
      </c>
      <c r="AC131" s="11">
        <v>0.217999188075856</v>
      </c>
      <c r="AD131" s="11">
        <v>0.1868630148552323</v>
      </c>
      <c r="AE131" s="9">
        <v>0.21814392400953289</v>
      </c>
      <c r="AF131" s="9">
        <v>0.22482829829889389</v>
      </c>
      <c r="AG131" s="9">
        <v>0.19200064027992991</v>
      </c>
      <c r="AH131" s="9">
        <v>0.2006918434212224</v>
      </c>
      <c r="AI131" s="11">
        <v>0.19737066132209649</v>
      </c>
      <c r="AJ131" s="11">
        <v>0.18150885655932419</v>
      </c>
      <c r="AK131" s="11">
        <v>0.22160074355238951</v>
      </c>
      <c r="AL131" s="13">
        <v>0.3396902441444159</v>
      </c>
      <c r="AM131" s="11">
        <v>0.2392667945221964</v>
      </c>
    </row>
    <row r="132" spans="1:39" ht="19.95" customHeight="1" x14ac:dyDescent="0.3">
      <c r="A132" s="17" t="s">
        <v>100</v>
      </c>
      <c r="B132" s="7">
        <v>0.2035774880063676</v>
      </c>
      <c r="C132" s="9">
        <v>0.21435273402149929</v>
      </c>
      <c r="D132" s="9">
        <v>0.24863392032249221</v>
      </c>
      <c r="E132" s="9">
        <v>0.21267404269389301</v>
      </c>
      <c r="F132" s="9">
        <v>0.2089347622413644</v>
      </c>
      <c r="G132" s="10">
        <v>0.1049045022983242</v>
      </c>
      <c r="H132" s="11">
        <v>0.22377236732395919</v>
      </c>
      <c r="I132" s="11">
        <v>0.23167084270232649</v>
      </c>
      <c r="J132" s="12">
        <v>0.16232445346339189</v>
      </c>
      <c r="K132" s="9">
        <v>0.19709540215087679</v>
      </c>
      <c r="L132" s="9">
        <v>0.21751344004601289</v>
      </c>
      <c r="M132" s="11">
        <v>0.22390278130984659</v>
      </c>
      <c r="N132" s="11">
        <v>0.1603253395694906</v>
      </c>
      <c r="O132" s="9">
        <v>0.21903403376092481</v>
      </c>
      <c r="P132" s="9">
        <v>0.17907528797146549</v>
      </c>
      <c r="Q132" s="11">
        <v>0.21816840025625639</v>
      </c>
      <c r="R132" s="11">
        <v>0.17777129682328369</v>
      </c>
      <c r="S132" s="11">
        <v>0.21949857747410281</v>
      </c>
      <c r="T132" s="11">
        <v>0.2143269680370124</v>
      </c>
      <c r="U132" s="9">
        <v>0.17773366802037471</v>
      </c>
      <c r="V132" s="9">
        <v>0.18636099412194759</v>
      </c>
      <c r="W132" s="9">
        <v>0.25873982109314991</v>
      </c>
      <c r="X132" s="9">
        <v>0.22088146672411271</v>
      </c>
      <c r="Y132" s="9">
        <v>0.34576190828863063</v>
      </c>
      <c r="Z132" s="9">
        <v>0.19466670241710349</v>
      </c>
      <c r="AA132" s="11">
        <v>0.16620132422996731</v>
      </c>
      <c r="AB132" s="11">
        <v>0.19546564364495209</v>
      </c>
      <c r="AC132" s="11">
        <v>0.25720299032028171</v>
      </c>
      <c r="AD132" s="11">
        <v>0.20709733625107929</v>
      </c>
      <c r="AE132" s="9">
        <v>0.14190307518396891</v>
      </c>
      <c r="AF132" s="9">
        <v>0.21039493684811311</v>
      </c>
      <c r="AG132" s="9">
        <v>0.2476655321369185</v>
      </c>
      <c r="AH132" s="9">
        <v>0.17075857563723121</v>
      </c>
      <c r="AI132" s="11">
        <v>0.21991789577015861</v>
      </c>
      <c r="AJ132" s="11">
        <v>0.17142842085661919</v>
      </c>
      <c r="AK132" s="11">
        <v>0.22472458469611489</v>
      </c>
      <c r="AL132" s="11">
        <v>0.16801506931629209</v>
      </c>
      <c r="AM132" s="11">
        <v>0.1578039415656442</v>
      </c>
    </row>
    <row r="133" spans="1:39" ht="19.95" customHeight="1" x14ac:dyDescent="0.3">
      <c r="A133" s="16" t="s">
        <v>99</v>
      </c>
      <c r="B133" s="7">
        <v>0.20319129959086199</v>
      </c>
      <c r="C133" s="10">
        <v>0.13775730202368619</v>
      </c>
      <c r="D133" s="9">
        <v>0.2470565586362648</v>
      </c>
      <c r="E133" s="9">
        <v>0.2049461178880696</v>
      </c>
      <c r="F133" s="9">
        <v>0.2201403990775572</v>
      </c>
      <c r="G133" s="9">
        <v>0.2256201185152733</v>
      </c>
      <c r="H133" s="12">
        <v>0.13775963317599579</v>
      </c>
      <c r="I133" s="11">
        <v>0.20797100754113709</v>
      </c>
      <c r="J133" s="13">
        <v>0.2455684173594283</v>
      </c>
      <c r="K133" s="9">
        <v>0.20595821069470799</v>
      </c>
      <c r="L133" s="9">
        <v>0.20161874979673181</v>
      </c>
      <c r="M133" s="11">
        <v>0.1929538579159481</v>
      </c>
      <c r="N133" s="11">
        <v>0.22497653733999981</v>
      </c>
      <c r="O133" s="9">
        <v>0.19764588664192459</v>
      </c>
      <c r="P133" s="9">
        <v>0.27313009173983849</v>
      </c>
      <c r="Q133" s="11">
        <v>0.20825769337171079</v>
      </c>
      <c r="R133" s="11">
        <v>0.2459565857119376</v>
      </c>
      <c r="S133" s="11">
        <v>0.17038983143211581</v>
      </c>
      <c r="T133" s="11">
        <v>0.1824030115269443</v>
      </c>
      <c r="U133" s="9">
        <v>0.18549686292231421</v>
      </c>
      <c r="V133" s="9">
        <v>0.26343080528153512</v>
      </c>
      <c r="W133" s="9">
        <v>0.16082061756033411</v>
      </c>
      <c r="X133" s="9">
        <v>0.26424070136530331</v>
      </c>
      <c r="Y133" s="9">
        <v>0.31451704988395901</v>
      </c>
      <c r="Z133" s="9">
        <v>0.18936189020218869</v>
      </c>
      <c r="AA133" s="11">
        <v>0.23322317574741569</v>
      </c>
      <c r="AB133" s="11">
        <v>0.24830340876306101</v>
      </c>
      <c r="AC133" s="11">
        <v>0.18667872496301749</v>
      </c>
      <c r="AD133" s="12">
        <v>0.14781160017185349</v>
      </c>
      <c r="AE133" s="9">
        <v>0.23654848063008249</v>
      </c>
      <c r="AF133" s="9">
        <v>0.2481606818792349</v>
      </c>
      <c r="AG133" s="10">
        <v>0.14780605619144821</v>
      </c>
      <c r="AH133" s="9">
        <v>0.2100803360143064</v>
      </c>
      <c r="AI133" s="11">
        <v>0.19648282339345469</v>
      </c>
      <c r="AJ133" s="11">
        <v>0.2353374581349387</v>
      </c>
      <c r="AK133" s="11">
        <v>0.18985264579022909</v>
      </c>
      <c r="AL133" s="11">
        <v>0.1596696737738707</v>
      </c>
      <c r="AM133" s="11">
        <v>0.22772701745826321</v>
      </c>
    </row>
    <row r="134" spans="1:39" ht="19.95" customHeight="1" x14ac:dyDescent="0.3">
      <c r="A134" s="17" t="s">
        <v>103</v>
      </c>
      <c r="B134" s="7">
        <v>0.18450038513987441</v>
      </c>
      <c r="C134" s="9">
        <v>0.24772944247981091</v>
      </c>
      <c r="D134" s="9">
        <v>0.1178482055414676</v>
      </c>
      <c r="E134" s="9">
        <v>0.1681253252736854</v>
      </c>
      <c r="F134" s="9">
        <v>0.21782403459424299</v>
      </c>
      <c r="G134" s="9">
        <v>0.2089493073926631</v>
      </c>
      <c r="H134" s="11">
        <v>0.21197274210518791</v>
      </c>
      <c r="I134" s="11">
        <v>0.17957807402630299</v>
      </c>
      <c r="J134" s="11">
        <v>0.16948574231151611</v>
      </c>
      <c r="K134" s="9">
        <v>0.1946204391918846</v>
      </c>
      <c r="L134" s="9">
        <v>0.17032093096643039</v>
      </c>
      <c r="M134" s="11">
        <v>0.19376161586997731</v>
      </c>
      <c r="N134" s="11">
        <v>0.16479252064485039</v>
      </c>
      <c r="O134" s="9">
        <v>0.19498498731060121</v>
      </c>
      <c r="P134" s="9">
        <v>0.16519916022145381</v>
      </c>
      <c r="Q134" s="11">
        <v>0.1667408625481844</v>
      </c>
      <c r="R134" s="11">
        <v>0.192509554875231</v>
      </c>
      <c r="S134" s="11">
        <v>0.25651357577083672</v>
      </c>
      <c r="T134" s="11">
        <v>0.1409702664034094</v>
      </c>
      <c r="U134" s="9">
        <v>0.20798392563138951</v>
      </c>
      <c r="V134" s="9">
        <v>0.2079955804060761</v>
      </c>
      <c r="W134" s="9">
        <v>0.24889499122365849</v>
      </c>
      <c r="X134" s="9">
        <v>0.1777357803294714</v>
      </c>
      <c r="Y134" s="9">
        <v>0.1130645341296649</v>
      </c>
      <c r="Z134" s="9">
        <v>0.17357697524228921</v>
      </c>
      <c r="AA134" s="11">
        <v>0.1640599680667339</v>
      </c>
      <c r="AB134" s="11">
        <v>0.21297191979259991</v>
      </c>
      <c r="AC134" s="11">
        <v>0.18323351745140379</v>
      </c>
      <c r="AD134" s="11">
        <v>0.210428438313673</v>
      </c>
      <c r="AE134" s="9">
        <v>0.16267907139601459</v>
      </c>
      <c r="AF134" s="9">
        <v>0.1556688817812473</v>
      </c>
      <c r="AG134" s="9">
        <v>0.17961517842705799</v>
      </c>
      <c r="AH134" s="9">
        <v>0.24335405758593831</v>
      </c>
      <c r="AI134" s="11">
        <v>0.20559435739810869</v>
      </c>
      <c r="AJ134" s="11">
        <v>0.19831424367964759</v>
      </c>
      <c r="AK134" s="11">
        <v>0.1132397905385564</v>
      </c>
      <c r="AL134" s="11">
        <v>7.1865770611259025E-2</v>
      </c>
      <c r="AM134" s="11">
        <v>8.8563755728343005E-2</v>
      </c>
    </row>
    <row r="135" spans="1:39" ht="19.95" customHeight="1" x14ac:dyDescent="0.3">
      <c r="A135" s="16" t="s">
        <v>104</v>
      </c>
      <c r="B135" s="7">
        <v>0.18165711062664361</v>
      </c>
      <c r="C135" s="8">
        <v>0.2443221720849045</v>
      </c>
      <c r="D135" s="9">
        <v>0.1825633291616553</v>
      </c>
      <c r="E135" s="10">
        <v>0.1164277323914973</v>
      </c>
      <c r="F135" s="9">
        <v>0.1967672010188922</v>
      </c>
      <c r="G135" s="9">
        <v>0.15033263601185781</v>
      </c>
      <c r="H135" s="11">
        <v>0.1952321282220858</v>
      </c>
      <c r="I135" s="11">
        <v>0.21736968706291601</v>
      </c>
      <c r="J135" s="12">
        <v>0.1378924214359345</v>
      </c>
      <c r="K135" s="9">
        <v>0.1603341286103506</v>
      </c>
      <c r="L135" s="9">
        <v>0.2100142054187919</v>
      </c>
      <c r="M135" s="11">
        <v>0.1762131540266669</v>
      </c>
      <c r="N135" s="11">
        <v>0.19324182999233189</v>
      </c>
      <c r="O135" s="10">
        <v>0.15180413609001611</v>
      </c>
      <c r="P135" s="8">
        <v>0.25307908091849929</v>
      </c>
      <c r="Q135" s="11">
        <v>0.15453767295631241</v>
      </c>
      <c r="R135" s="11">
        <v>0.22920909905636011</v>
      </c>
      <c r="S135" s="11">
        <v>0.17281548090707941</v>
      </c>
      <c r="T135" s="11">
        <v>0.22220375834700451</v>
      </c>
      <c r="U135" s="9">
        <v>0.21416194452679579</v>
      </c>
      <c r="V135" s="9">
        <v>0.23205277625588849</v>
      </c>
      <c r="W135" s="9">
        <v>0.2131878380283255</v>
      </c>
      <c r="X135" s="9">
        <v>0.20212327589716991</v>
      </c>
      <c r="Y135" s="9">
        <v>0.13077053305274861</v>
      </c>
      <c r="Z135" s="9">
        <v>0.1658692650380682</v>
      </c>
      <c r="AA135" s="11">
        <v>0.22116352673904149</v>
      </c>
      <c r="AB135" s="11">
        <v>0.21425341568911771</v>
      </c>
      <c r="AC135" s="12">
        <v>0.1126508645811389</v>
      </c>
      <c r="AD135" s="11">
        <v>0.1410792465387031</v>
      </c>
      <c r="AE135" s="9">
        <v>0.183251065455318</v>
      </c>
      <c r="AF135" s="9">
        <v>0.1894731601428056</v>
      </c>
      <c r="AG135" s="9">
        <v>0.15989686080969309</v>
      </c>
      <c r="AH135" s="9">
        <v>0.20478584389020821</v>
      </c>
      <c r="AI135" s="13">
        <v>0.20070558032979011</v>
      </c>
      <c r="AJ135" s="11">
        <v>0.13583129880715539</v>
      </c>
      <c r="AK135" s="11">
        <v>0.17544815381096279</v>
      </c>
      <c r="AL135" s="11">
        <v>0.16123984505028369</v>
      </c>
      <c r="AM135" s="11">
        <v>0.1682540567691938</v>
      </c>
    </row>
    <row r="136" spans="1:39" ht="19.95" customHeight="1" x14ac:dyDescent="0.3">
      <c r="A136" s="17" t="s">
        <v>102</v>
      </c>
      <c r="B136" s="7">
        <v>0.1661653948971602</v>
      </c>
      <c r="C136" s="9">
        <v>0.15456304574307211</v>
      </c>
      <c r="D136" s="9">
        <v>0.12517591965233041</v>
      </c>
      <c r="E136" s="9">
        <v>0.18436417650098491</v>
      </c>
      <c r="F136" s="9">
        <v>0.15262080218154661</v>
      </c>
      <c r="G136" s="9">
        <v>0.23095250736524231</v>
      </c>
      <c r="H136" s="11">
        <v>0.14005599375712779</v>
      </c>
      <c r="I136" s="11">
        <v>0.16416397214026321</v>
      </c>
      <c r="J136" s="11">
        <v>0.1867995678676535</v>
      </c>
      <c r="K136" s="9">
        <v>0.16281068065309531</v>
      </c>
      <c r="L136" s="9">
        <v>0.1742950410261464</v>
      </c>
      <c r="M136" s="11">
        <v>0.16832972230140439</v>
      </c>
      <c r="N136" s="11">
        <v>0.16155971424317681</v>
      </c>
      <c r="O136" s="9">
        <v>0.18781262228303039</v>
      </c>
      <c r="P136" s="9">
        <v>0.13973546649879781</v>
      </c>
      <c r="Q136" s="11">
        <v>0.1641871159126366</v>
      </c>
      <c r="R136" s="11">
        <v>0.22571014749536489</v>
      </c>
      <c r="S136" s="11">
        <v>9.0882457606202158E-2</v>
      </c>
      <c r="T136" s="11">
        <v>0.15431076399221461</v>
      </c>
      <c r="U136" s="9">
        <v>0.20490947095052239</v>
      </c>
      <c r="V136" s="9">
        <v>0.13899207276941219</v>
      </c>
      <c r="W136" s="9">
        <v>0.21234633419391061</v>
      </c>
      <c r="X136" s="9">
        <v>0.193833378457345</v>
      </c>
      <c r="Y136" s="9">
        <v>0.1068690129599171</v>
      </c>
      <c r="Z136" s="9">
        <v>0.16137737576500649</v>
      </c>
      <c r="AA136" s="11">
        <v>0.15393879552964021</v>
      </c>
      <c r="AB136" s="11">
        <v>0.16910162483062521</v>
      </c>
      <c r="AC136" s="11">
        <v>0.1578994413800463</v>
      </c>
      <c r="AD136" s="11">
        <v>0.2225420223034773</v>
      </c>
      <c r="AE136" s="9">
        <v>0.1098885137846968</v>
      </c>
      <c r="AF136" s="9">
        <v>0.1396861425030762</v>
      </c>
      <c r="AG136" s="9">
        <v>0.17820818620735179</v>
      </c>
      <c r="AH136" s="9">
        <v>0.2204858020451004</v>
      </c>
      <c r="AI136" s="11">
        <v>0.1551280985699727</v>
      </c>
      <c r="AJ136" s="11">
        <v>0.19187660535784931</v>
      </c>
      <c r="AK136" s="11">
        <v>0.15469160334503509</v>
      </c>
      <c r="AL136" s="11">
        <v>0.20755912466011589</v>
      </c>
      <c r="AM136" s="11">
        <v>0.1519849786846304</v>
      </c>
    </row>
    <row r="137" spans="1:39" ht="19.95" customHeight="1" x14ac:dyDescent="0.3">
      <c r="A137" s="16" t="s">
        <v>105</v>
      </c>
      <c r="B137" s="7">
        <v>0.1481737786358327</v>
      </c>
      <c r="C137" s="8">
        <v>0.22564769016955669</v>
      </c>
      <c r="D137" s="9">
        <v>0.1229263996611529</v>
      </c>
      <c r="E137" s="9">
        <v>0.14632686140698559</v>
      </c>
      <c r="F137" s="9">
        <v>0.15595481243479301</v>
      </c>
      <c r="G137" s="9">
        <v>0.13095959285330139</v>
      </c>
      <c r="H137" s="11">
        <v>0.15393791816464791</v>
      </c>
      <c r="I137" s="11">
        <v>0.1443775071164326</v>
      </c>
      <c r="J137" s="11">
        <v>0.14765659633162609</v>
      </c>
      <c r="K137" s="9">
        <v>0.15663136412452</v>
      </c>
      <c r="L137" s="9">
        <v>0.13313270309550021</v>
      </c>
      <c r="M137" s="11">
        <v>0.14751334633461211</v>
      </c>
      <c r="N137" s="11">
        <v>0.14957917611268051</v>
      </c>
      <c r="O137" s="9">
        <v>0.1477043902812335</v>
      </c>
      <c r="P137" s="9">
        <v>0.11266680651812</v>
      </c>
      <c r="Q137" s="11">
        <v>0.15385832687456349</v>
      </c>
      <c r="R137" s="11">
        <v>0.1396158208912737</v>
      </c>
      <c r="S137" s="11">
        <v>0.14510062327878309</v>
      </c>
      <c r="T137" s="11">
        <v>0.13596481124590259</v>
      </c>
      <c r="U137" s="9">
        <v>0.17416558922387421</v>
      </c>
      <c r="V137" s="9">
        <v>0.16709216243619621</v>
      </c>
      <c r="W137" s="9">
        <v>0.17618789181101649</v>
      </c>
      <c r="X137" s="9">
        <v>0.1800052819294532</v>
      </c>
      <c r="Y137" s="9">
        <v>0.20581834706636801</v>
      </c>
      <c r="Z137" s="9">
        <v>0.1319202584447334</v>
      </c>
      <c r="AA137" s="11">
        <v>0.1537947136787822</v>
      </c>
      <c r="AB137" s="11">
        <v>0.1153437402390674</v>
      </c>
      <c r="AC137" s="11">
        <v>0.139041583890539</v>
      </c>
      <c r="AD137" s="13">
        <v>0.23430956087489879</v>
      </c>
      <c r="AE137" s="9">
        <v>9.8561402159760877E-2</v>
      </c>
      <c r="AF137" s="9">
        <v>0.13929482282448999</v>
      </c>
      <c r="AG137" s="9">
        <v>0.16460872114553249</v>
      </c>
      <c r="AH137" s="9">
        <v>0.16915096739480431</v>
      </c>
      <c r="AI137" s="11">
        <v>0.13792581453807159</v>
      </c>
      <c r="AJ137" s="11">
        <v>0.17569146524348581</v>
      </c>
      <c r="AK137" s="11">
        <v>0.1189319680658628</v>
      </c>
      <c r="AL137" s="11">
        <v>0.19228742562851411</v>
      </c>
      <c r="AM137" s="11">
        <v>0.13146062374552259</v>
      </c>
    </row>
    <row r="138" spans="1:39" ht="19.95" customHeight="1" x14ac:dyDescent="0.3">
      <c r="A138" s="17" t="s">
        <v>72</v>
      </c>
      <c r="B138" s="7">
        <v>6.3134365497808667E-2</v>
      </c>
      <c r="C138" s="9">
        <v>1.136797806473187E-2</v>
      </c>
      <c r="D138" s="9">
        <v>7.6899925040567182E-2</v>
      </c>
      <c r="E138" s="9">
        <v>2.8460564390728211E-2</v>
      </c>
      <c r="F138" s="9">
        <v>5.9003305007727228E-2</v>
      </c>
      <c r="G138" s="9">
        <v>6.3296677539651319E-2</v>
      </c>
      <c r="H138" s="11">
        <v>8.941155269970083E-2</v>
      </c>
      <c r="I138" s="11">
        <v>5.9304645242394129E-2</v>
      </c>
      <c r="J138" s="11">
        <v>4.7935917083491923E-2</v>
      </c>
      <c r="K138" s="9">
        <v>5.1153829737711563E-2</v>
      </c>
      <c r="L138" s="9">
        <v>8.4167901485650731E-2</v>
      </c>
      <c r="M138" s="11">
        <v>5.7387604636299168E-2</v>
      </c>
      <c r="N138" s="11">
        <v>7.5363451204074894E-2</v>
      </c>
      <c r="O138" s="10">
        <v>4.4066221041554728E-2</v>
      </c>
      <c r="P138" s="8">
        <v>7.7774923051353861E-2</v>
      </c>
      <c r="Q138" s="11">
        <v>6.0735958983918731E-2</v>
      </c>
      <c r="R138" s="11">
        <v>6.6817385939518872E-2</v>
      </c>
      <c r="S138" s="11">
        <v>0</v>
      </c>
      <c r="T138" s="11">
        <v>4.1634646008498949E-2</v>
      </c>
      <c r="U138" s="9">
        <v>8.3210362562338269E-2</v>
      </c>
      <c r="V138" s="9">
        <v>3.623430572084891E-2</v>
      </c>
      <c r="W138" s="9">
        <v>4.6727366859111871E-2</v>
      </c>
      <c r="X138" s="9">
        <v>2.1080572454030552E-2</v>
      </c>
      <c r="Y138" s="9">
        <v>5.8228889255475223E-2</v>
      </c>
      <c r="Z138" s="9">
        <v>6.2081191778455128E-2</v>
      </c>
      <c r="AA138" s="11">
        <v>7.8028927088140659E-2</v>
      </c>
      <c r="AB138" s="11">
        <v>5.367160319478622E-2</v>
      </c>
      <c r="AC138" s="11">
        <v>4.6623275992379483E-2</v>
      </c>
      <c r="AD138" s="11">
        <v>3.3255104760617077E-2</v>
      </c>
      <c r="AE138" s="9">
        <v>0.1057953799503563</v>
      </c>
      <c r="AF138" s="9">
        <v>7.0092124118998886E-2</v>
      </c>
      <c r="AG138" s="9">
        <v>5.5222687179913167E-2</v>
      </c>
      <c r="AH138" s="9">
        <v>3.6236496162654952E-2</v>
      </c>
      <c r="AI138" s="11">
        <v>6.67148406491824E-2</v>
      </c>
      <c r="AJ138" s="11">
        <v>3.1840964587726797E-2</v>
      </c>
      <c r="AK138" s="13">
        <v>0.18452640035249671</v>
      </c>
      <c r="AL138" s="11">
        <v>5.2150232238283002E-2</v>
      </c>
      <c r="AM138" s="11">
        <v>3.5012036183239552E-2</v>
      </c>
    </row>
    <row r="139" spans="1:39" ht="19.95" customHeight="1" x14ac:dyDescent="0.3">
      <c r="A139" s="16" t="s">
        <v>106</v>
      </c>
      <c r="B139" s="7">
        <v>4.9334038043368299E-2</v>
      </c>
      <c r="C139" s="9">
        <v>2.7315003551522051E-2</v>
      </c>
      <c r="D139" s="9">
        <v>4.2180428702917133E-2</v>
      </c>
      <c r="E139" s="9">
        <v>4.4769005356791819E-2</v>
      </c>
      <c r="F139" s="9">
        <v>3.5998601436100792E-2</v>
      </c>
      <c r="G139" s="8">
        <v>0.13366260233411509</v>
      </c>
      <c r="H139" s="11">
        <v>3.4177029633730302E-2</v>
      </c>
      <c r="I139" s="11">
        <v>5.9787297180283402E-2</v>
      </c>
      <c r="J139" s="11">
        <v>5.024536846797311E-2</v>
      </c>
      <c r="K139" s="9">
        <v>5.9861680284541259E-2</v>
      </c>
      <c r="L139" s="9">
        <v>2.747079697958715E-2</v>
      </c>
      <c r="M139" s="12">
        <v>3.5194513397720478E-2</v>
      </c>
      <c r="N139" s="13">
        <v>7.9422893818736656E-2</v>
      </c>
      <c r="O139" s="9">
        <v>3.8474790716324127E-2</v>
      </c>
      <c r="P139" s="9">
        <v>6.5447622772836223E-2</v>
      </c>
      <c r="Q139" s="11">
        <v>4.5617485539705488E-2</v>
      </c>
      <c r="R139" s="11">
        <v>4.3189054987157617E-2</v>
      </c>
      <c r="S139" s="11">
        <v>0</v>
      </c>
      <c r="T139" s="11">
        <v>5.4836042182849369E-2</v>
      </c>
      <c r="U139" s="10">
        <v>7.7919433400943181E-3</v>
      </c>
      <c r="V139" s="10">
        <v>1.249715264084311E-2</v>
      </c>
      <c r="W139" s="9">
        <v>2.544760770055033E-2</v>
      </c>
      <c r="X139" s="9">
        <v>2.3326899143956609E-2</v>
      </c>
      <c r="Y139" s="9">
        <v>3.835852961795564E-2</v>
      </c>
      <c r="Z139" s="8">
        <v>7.7261532212706929E-2</v>
      </c>
      <c r="AA139" s="11">
        <v>4.8004101615607149E-2</v>
      </c>
      <c r="AB139" s="11">
        <v>2.879213476697717E-2</v>
      </c>
      <c r="AC139" s="11">
        <v>7.8954437724566728E-2</v>
      </c>
      <c r="AD139" s="11">
        <v>3.1675155594009248E-2</v>
      </c>
      <c r="AE139" s="8">
        <v>9.3284123894313509E-2</v>
      </c>
      <c r="AF139" s="9">
        <v>4.6344054011214941E-2</v>
      </c>
      <c r="AG139" s="9">
        <v>3.6871625767401897E-2</v>
      </c>
      <c r="AH139" s="9">
        <v>4.0873443097629587E-2</v>
      </c>
      <c r="AI139" s="11">
        <v>4.79035320501945E-2</v>
      </c>
      <c r="AJ139" s="11">
        <v>4.6921070919866553E-2</v>
      </c>
      <c r="AK139" s="11">
        <v>4.0921814997699778E-2</v>
      </c>
      <c r="AL139" s="11">
        <v>4.0738752593244533E-2</v>
      </c>
      <c r="AM139" s="11">
        <v>9.981402052267295E-2</v>
      </c>
    </row>
    <row r="142" spans="1:39" x14ac:dyDescent="0.3">
      <c r="A142" s="1" t="s">
        <v>24</v>
      </c>
    </row>
    <row r="143" spans="1:39" ht="100.05" customHeight="1" x14ac:dyDescent="0.3">
      <c r="A143" s="19" t="s">
        <v>231</v>
      </c>
      <c r="B143" s="33"/>
      <c r="C143" s="33" t="s">
        <v>107</v>
      </c>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row>
    <row r="144" spans="1:39" ht="22.05" customHeight="1" x14ac:dyDescent="0.3">
      <c r="A144" s="2"/>
      <c r="B144" s="2"/>
      <c r="C144" s="51" t="s">
        <v>1</v>
      </c>
      <c r="D144" s="52"/>
      <c r="E144" s="52"/>
      <c r="F144" s="52"/>
      <c r="G144" s="53"/>
      <c r="H144" s="51" t="s">
        <v>2</v>
      </c>
      <c r="I144" s="52"/>
      <c r="J144" s="53"/>
      <c r="K144" s="51" t="s">
        <v>26</v>
      </c>
      <c r="L144" s="53"/>
      <c r="M144" s="51" t="s">
        <v>28</v>
      </c>
      <c r="N144" s="53"/>
      <c r="O144" s="51" t="s">
        <v>29</v>
      </c>
      <c r="P144" s="53"/>
      <c r="Q144" s="51" t="s">
        <v>30</v>
      </c>
      <c r="R144" s="52"/>
      <c r="S144" s="52"/>
      <c r="T144" s="53"/>
      <c r="U144" s="51" t="s">
        <v>31</v>
      </c>
      <c r="V144" s="52"/>
      <c r="W144" s="52"/>
      <c r="X144" s="52"/>
      <c r="Y144" s="52"/>
      <c r="Z144" s="53"/>
      <c r="AA144" s="51" t="s">
        <v>32</v>
      </c>
      <c r="AB144" s="52"/>
      <c r="AC144" s="52"/>
      <c r="AD144" s="53"/>
      <c r="AE144" s="51" t="s">
        <v>33</v>
      </c>
      <c r="AF144" s="52"/>
      <c r="AG144" s="52"/>
      <c r="AH144" s="53"/>
      <c r="AI144" s="51" t="s">
        <v>34</v>
      </c>
      <c r="AJ144" s="52"/>
      <c r="AK144" s="52"/>
      <c r="AL144" s="52"/>
      <c r="AM144" s="53"/>
    </row>
    <row r="145" spans="1:39" ht="58.05" customHeight="1" x14ac:dyDescent="0.3">
      <c r="A145" s="3" t="s">
        <v>35</v>
      </c>
      <c r="B145" s="3" t="s">
        <v>0</v>
      </c>
      <c r="C145" s="3" t="s">
        <v>3</v>
      </c>
      <c r="D145" s="3" t="s">
        <v>4</v>
      </c>
      <c r="E145" s="3" t="s">
        <v>5</v>
      </c>
      <c r="F145" s="3" t="s">
        <v>6</v>
      </c>
      <c r="G145" s="3" t="s">
        <v>7</v>
      </c>
      <c r="H145" s="3" t="s">
        <v>8</v>
      </c>
      <c r="I145" s="3" t="s">
        <v>9</v>
      </c>
      <c r="J145" s="3" t="s">
        <v>10</v>
      </c>
      <c r="K145" s="3" t="s">
        <v>36</v>
      </c>
      <c r="L145" s="3" t="s">
        <v>37</v>
      </c>
      <c r="M145" s="3" t="s">
        <v>40</v>
      </c>
      <c r="N145" s="3" t="s">
        <v>41</v>
      </c>
      <c r="O145" s="3" t="s">
        <v>42</v>
      </c>
      <c r="P145" s="3" t="s">
        <v>43</v>
      </c>
      <c r="Q145" s="3" t="s">
        <v>44</v>
      </c>
      <c r="R145" s="3" t="s">
        <v>45</v>
      </c>
      <c r="S145" s="3" t="s">
        <v>46</v>
      </c>
      <c r="T145" s="3" t="s">
        <v>47</v>
      </c>
      <c r="U145" s="3" t="s">
        <v>48</v>
      </c>
      <c r="V145" s="3" t="s">
        <v>49</v>
      </c>
      <c r="W145" s="3" t="s">
        <v>50</v>
      </c>
      <c r="X145" s="3" t="s">
        <v>51</v>
      </c>
      <c r="Y145" s="3" t="s">
        <v>52</v>
      </c>
      <c r="Z145" s="3" t="s">
        <v>53</v>
      </c>
      <c r="AA145" s="3" t="s">
        <v>54</v>
      </c>
      <c r="AB145" s="3" t="s">
        <v>55</v>
      </c>
      <c r="AC145" s="3" t="s">
        <v>56</v>
      </c>
      <c r="AD145" s="3" t="s">
        <v>57</v>
      </c>
      <c r="AE145" s="3" t="s">
        <v>58</v>
      </c>
      <c r="AF145" s="3" t="s">
        <v>59</v>
      </c>
      <c r="AG145" s="3" t="s">
        <v>60</v>
      </c>
      <c r="AH145" s="3" t="s">
        <v>61</v>
      </c>
      <c r="AI145" s="3" t="s">
        <v>62</v>
      </c>
      <c r="AJ145" s="3" t="s">
        <v>63</v>
      </c>
      <c r="AK145" s="3" t="s">
        <v>64</v>
      </c>
      <c r="AL145" s="3" t="s">
        <v>65</v>
      </c>
      <c r="AM145" s="3" t="s">
        <v>47</v>
      </c>
    </row>
    <row r="146" spans="1:39" ht="19.95" customHeight="1" x14ac:dyDescent="0.3">
      <c r="A146" s="15" t="s">
        <v>11</v>
      </c>
      <c r="B146" s="4">
        <v>676.71182495355606</v>
      </c>
      <c r="C146" s="5">
        <v>123.8835155367851</v>
      </c>
      <c r="D146" s="5">
        <v>84.728808522224426</v>
      </c>
      <c r="E146" s="5">
        <v>122.1372346878052</v>
      </c>
      <c r="F146" s="5">
        <v>220.63839709758761</v>
      </c>
      <c r="G146" s="5">
        <v>70.674589216709137</v>
      </c>
      <c r="H146" s="6">
        <v>182.37948632240301</v>
      </c>
      <c r="I146" s="6">
        <v>242.81005781888959</v>
      </c>
      <c r="J146" s="6">
        <v>251.52228081226349</v>
      </c>
      <c r="K146" s="5">
        <v>427.76536357402802</v>
      </c>
      <c r="L146" s="5">
        <v>247.1241974234581</v>
      </c>
      <c r="M146" s="6">
        <v>444.44205719232559</v>
      </c>
      <c r="N146" s="6">
        <v>225.38167852163309</v>
      </c>
      <c r="O146" s="5">
        <v>385.15174090862268</v>
      </c>
      <c r="P146" s="5">
        <v>216.86445814371109</v>
      </c>
      <c r="Q146" s="6">
        <v>367.17856979370117</v>
      </c>
      <c r="R146" s="6">
        <v>148.61918866634369</v>
      </c>
      <c r="S146" s="6">
        <v>31.835237085819241</v>
      </c>
      <c r="T146" s="6">
        <v>49.240257620811462</v>
      </c>
      <c r="U146" s="5">
        <v>117.0173727273941</v>
      </c>
      <c r="V146" s="5">
        <v>170.91513699293139</v>
      </c>
      <c r="W146" s="5">
        <v>78.676125705242157</v>
      </c>
      <c r="X146" s="5">
        <v>94.321862637996674</v>
      </c>
      <c r="Y146" s="5">
        <v>21.809223353862759</v>
      </c>
      <c r="Z146" s="5">
        <v>347.84869879484182</v>
      </c>
      <c r="AA146" s="6">
        <v>201.5406355261803</v>
      </c>
      <c r="AB146" s="6">
        <v>162.67640066146851</v>
      </c>
      <c r="AC146" s="6">
        <v>150.94242626428601</v>
      </c>
      <c r="AD146" s="6">
        <v>106.20958477258679</v>
      </c>
      <c r="AE146" s="5">
        <v>113.5193961858749</v>
      </c>
      <c r="AF146" s="5">
        <v>199.43893796205521</v>
      </c>
      <c r="AG146" s="5">
        <v>229.0805495977402</v>
      </c>
      <c r="AH146" s="5">
        <v>134.67294120788571</v>
      </c>
      <c r="AI146" s="6">
        <v>440.48860108852392</v>
      </c>
      <c r="AJ146" s="6">
        <v>135.66874295473099</v>
      </c>
      <c r="AK146" s="6">
        <v>27.743889689445499</v>
      </c>
      <c r="AL146" s="6">
        <v>29.20685243606567</v>
      </c>
      <c r="AM146" s="6">
        <v>43.603738784790039</v>
      </c>
    </row>
    <row r="147" spans="1:39" ht="19.95" customHeight="1" x14ac:dyDescent="0.3">
      <c r="A147" s="14" t="s">
        <v>12</v>
      </c>
      <c r="B147" s="4">
        <v>684</v>
      </c>
      <c r="C147" s="5">
        <v>123</v>
      </c>
      <c r="D147" s="5">
        <v>87</v>
      </c>
      <c r="E147" s="5">
        <v>123</v>
      </c>
      <c r="F147" s="5">
        <v>220</v>
      </c>
      <c r="G147" s="5">
        <v>76</v>
      </c>
      <c r="H147" s="6">
        <v>149</v>
      </c>
      <c r="I147" s="6">
        <v>273</v>
      </c>
      <c r="J147" s="6">
        <v>262</v>
      </c>
      <c r="K147" s="5">
        <v>437</v>
      </c>
      <c r="L147" s="5">
        <v>245</v>
      </c>
      <c r="M147" s="6">
        <v>450</v>
      </c>
      <c r="N147" s="6">
        <v>227</v>
      </c>
      <c r="O147" s="5">
        <v>400</v>
      </c>
      <c r="P147" s="5">
        <v>215</v>
      </c>
      <c r="Q147" s="6">
        <v>380</v>
      </c>
      <c r="R147" s="6">
        <v>145</v>
      </c>
      <c r="S147" s="6">
        <v>31</v>
      </c>
      <c r="T147" s="6">
        <v>50</v>
      </c>
      <c r="U147" s="5">
        <v>117</v>
      </c>
      <c r="V147" s="5">
        <v>168</v>
      </c>
      <c r="W147" s="5">
        <v>77</v>
      </c>
      <c r="X147" s="5">
        <v>95</v>
      </c>
      <c r="Y147" s="5">
        <v>21</v>
      </c>
      <c r="Z147" s="5">
        <v>358</v>
      </c>
      <c r="AA147" s="6">
        <v>200</v>
      </c>
      <c r="AB147" s="6">
        <v>164</v>
      </c>
      <c r="AC147" s="6">
        <v>156</v>
      </c>
      <c r="AD147" s="6">
        <v>107</v>
      </c>
      <c r="AE147" s="5">
        <v>107</v>
      </c>
      <c r="AF147" s="5">
        <v>226</v>
      </c>
      <c r="AG147" s="5">
        <v>241</v>
      </c>
      <c r="AH147" s="5">
        <v>110</v>
      </c>
      <c r="AI147" s="6">
        <v>446</v>
      </c>
      <c r="AJ147" s="6">
        <v>142</v>
      </c>
      <c r="AK147" s="6">
        <v>23</v>
      </c>
      <c r="AL147" s="6">
        <v>30</v>
      </c>
      <c r="AM147" s="6">
        <v>43</v>
      </c>
    </row>
    <row r="148" spans="1:39" ht="19.95" customHeight="1" x14ac:dyDescent="0.3">
      <c r="A148" s="17" t="s">
        <v>96</v>
      </c>
      <c r="B148" s="7">
        <v>0.44507462840017958</v>
      </c>
      <c r="C148" s="8">
        <v>0.54186907487771074</v>
      </c>
      <c r="D148" s="9">
        <v>0.48584246179263568</v>
      </c>
      <c r="E148" s="9">
        <v>0.44839573223657619</v>
      </c>
      <c r="F148" s="9">
        <v>0.39916432692198039</v>
      </c>
      <c r="G148" s="9">
        <v>0.47431039342314302</v>
      </c>
      <c r="H148" s="12">
        <v>0.34736578409672197</v>
      </c>
      <c r="I148" s="11">
        <v>0.41393472780686758</v>
      </c>
      <c r="J148" s="13">
        <v>0.54598485319136358</v>
      </c>
      <c r="K148" s="9">
        <v>0.47204328517853877</v>
      </c>
      <c r="L148" s="9">
        <v>0.39430065359036992</v>
      </c>
      <c r="M148" s="11">
        <v>0.46337588116318362</v>
      </c>
      <c r="N148" s="11">
        <v>0.41321425815641949</v>
      </c>
      <c r="O148" s="9">
        <v>0.48461417286192748</v>
      </c>
      <c r="P148" s="9">
        <v>0.39964360425844109</v>
      </c>
      <c r="Q148" s="13">
        <v>0.51072563219388889</v>
      </c>
      <c r="R148" s="12">
        <v>0.29826815838124232</v>
      </c>
      <c r="S148" s="11">
        <v>0.34142243190835092</v>
      </c>
      <c r="T148" s="11">
        <v>0.51396133812637712</v>
      </c>
      <c r="U148" s="8">
        <v>0.54771090414463586</v>
      </c>
      <c r="V148" s="9">
        <v>0.47484718386915742</v>
      </c>
      <c r="W148" s="9">
        <v>0.5227192521888181</v>
      </c>
      <c r="X148" s="9">
        <v>0.5272698342250054</v>
      </c>
      <c r="Y148" s="9">
        <v>0.39701959494722749</v>
      </c>
      <c r="Z148" s="9">
        <v>0.42026451879499083</v>
      </c>
      <c r="AA148" s="11">
        <v>0.39720587265967983</v>
      </c>
      <c r="AB148" s="11">
        <v>0.49699241197763711</v>
      </c>
      <c r="AC148" s="11">
        <v>0.46516781775157873</v>
      </c>
      <c r="AD148" s="11">
        <v>0.42652501690827521</v>
      </c>
      <c r="AE148" s="10">
        <v>0.34929843064472549</v>
      </c>
      <c r="AF148" s="9">
        <v>0.49234104612926738</v>
      </c>
      <c r="AG148" s="9">
        <v>0.45531836625022298</v>
      </c>
      <c r="AH148" s="9">
        <v>0.43838472392846828</v>
      </c>
      <c r="AI148" s="11">
        <v>0.42210322636957442</v>
      </c>
      <c r="AJ148" s="13">
        <v>0.60861647535490404</v>
      </c>
      <c r="AK148" s="12">
        <v>0.19211711688969771</v>
      </c>
      <c r="AL148" s="11">
        <v>0.47295725623962792</v>
      </c>
      <c r="AM148" s="12">
        <v>0.31056289348541882</v>
      </c>
    </row>
    <row r="149" spans="1:39" ht="19.95" customHeight="1" x14ac:dyDescent="0.3">
      <c r="A149" s="16" t="s">
        <v>97</v>
      </c>
      <c r="B149" s="7">
        <v>0.41373374301515498</v>
      </c>
      <c r="C149" s="9">
        <v>0.49442294063902031</v>
      </c>
      <c r="D149" s="9">
        <v>0.41428911078624259</v>
      </c>
      <c r="E149" s="8">
        <v>0.50951221142256131</v>
      </c>
      <c r="F149" s="9">
        <v>0.37384072007044522</v>
      </c>
      <c r="G149" s="10">
        <v>0.28394688124965028</v>
      </c>
      <c r="H149" s="12">
        <v>0.33301612513527579</v>
      </c>
      <c r="I149" s="11">
        <v>0.43451573272791422</v>
      </c>
      <c r="J149" s="11">
        <v>0.4522001624954049</v>
      </c>
      <c r="K149" s="9">
        <v>0.43533005193218638</v>
      </c>
      <c r="L149" s="9">
        <v>0.37599415862598762</v>
      </c>
      <c r="M149" s="13">
        <v>0.45859632559131552</v>
      </c>
      <c r="N149" s="12">
        <v>0.33409637606239201</v>
      </c>
      <c r="O149" s="8">
        <v>0.46510369849753103</v>
      </c>
      <c r="P149" s="10">
        <v>0.30208947471672709</v>
      </c>
      <c r="Q149" s="13">
        <v>0.47401474823414252</v>
      </c>
      <c r="R149" s="12">
        <v>0.3430082465613854</v>
      </c>
      <c r="S149" s="11">
        <v>0.37442819214931727</v>
      </c>
      <c r="T149" s="11">
        <v>0.3234131286300071</v>
      </c>
      <c r="U149" s="8">
        <v>0.52218492410575768</v>
      </c>
      <c r="V149" s="9">
        <v>0.41244242975446888</v>
      </c>
      <c r="W149" s="8">
        <v>0.52896385680981994</v>
      </c>
      <c r="X149" s="8">
        <v>0.52546401092665029</v>
      </c>
      <c r="Y149" s="10">
        <v>0.12837606505862481</v>
      </c>
      <c r="Z149" s="10">
        <v>0.37994816443014351</v>
      </c>
      <c r="AA149" s="11">
        <v>0.36055183778153482</v>
      </c>
      <c r="AB149" s="11">
        <v>0.42568004197619908</v>
      </c>
      <c r="AC149" s="11">
        <v>0.4131382030150052</v>
      </c>
      <c r="AD149" s="13">
        <v>0.5182572179109296</v>
      </c>
      <c r="AE149" s="10">
        <v>0.29082636005073409</v>
      </c>
      <c r="AF149" s="9">
        <v>0.43080837896134178</v>
      </c>
      <c r="AG149" s="9">
        <v>0.43452281065453791</v>
      </c>
      <c r="AH149" s="9">
        <v>0.45668709020853859</v>
      </c>
      <c r="AI149" s="11">
        <v>0.38922866260395061</v>
      </c>
      <c r="AJ149" s="13">
        <v>0.50554285694615853</v>
      </c>
      <c r="AK149" s="11">
        <v>0.41280165652759931</v>
      </c>
      <c r="AL149" s="11">
        <v>0.47448134860489039</v>
      </c>
      <c r="AM149" s="11">
        <v>0.33553390897442997</v>
      </c>
    </row>
    <row r="150" spans="1:39" ht="19.95" customHeight="1" x14ac:dyDescent="0.3">
      <c r="A150" s="17" t="s">
        <v>103</v>
      </c>
      <c r="B150" s="7">
        <v>0.22824745957497189</v>
      </c>
      <c r="C150" s="8">
        <v>0.37486808823087919</v>
      </c>
      <c r="D150" s="9">
        <v>0.1946075318444983</v>
      </c>
      <c r="E150" s="9">
        <v>0.20100849613906591</v>
      </c>
      <c r="F150" s="9">
        <v>0.21064097754882091</v>
      </c>
      <c r="G150" s="9">
        <v>0.2332605517665958</v>
      </c>
      <c r="H150" s="11">
        <v>0.1882450383431635</v>
      </c>
      <c r="I150" s="11">
        <v>0.22248140154178611</v>
      </c>
      <c r="J150" s="11">
        <v>0.26281965688589298</v>
      </c>
      <c r="K150" s="9">
        <v>0.24949192812115201</v>
      </c>
      <c r="L150" s="9">
        <v>0.18919081884604499</v>
      </c>
      <c r="M150" s="11">
        <v>0.24240775655250471</v>
      </c>
      <c r="N150" s="11">
        <v>0.19827887763241769</v>
      </c>
      <c r="O150" s="9">
        <v>0.22331181408783271</v>
      </c>
      <c r="P150" s="9">
        <v>0.21322813038642521</v>
      </c>
      <c r="Q150" s="11">
        <v>0.27142339807700189</v>
      </c>
      <c r="R150" s="11">
        <v>0.18849661975610069</v>
      </c>
      <c r="S150" s="11">
        <v>0.1399101848664685</v>
      </c>
      <c r="T150" s="11">
        <v>0.28937752084173107</v>
      </c>
      <c r="U150" s="9">
        <v>0.27398374959568711</v>
      </c>
      <c r="V150" s="8">
        <v>0.27638847236513292</v>
      </c>
      <c r="W150" s="8">
        <v>0.40369960717672992</v>
      </c>
      <c r="X150" s="9">
        <v>0.26296764832906061</v>
      </c>
      <c r="Y150" s="9">
        <v>0.34122378257762298</v>
      </c>
      <c r="Z150" s="10">
        <v>0.18577553880673531</v>
      </c>
      <c r="AA150" s="12">
        <v>0.1634693588279168</v>
      </c>
      <c r="AB150" s="11">
        <v>0.2437603614092918</v>
      </c>
      <c r="AC150" s="11">
        <v>0.27052394419389192</v>
      </c>
      <c r="AD150" s="11">
        <v>0.24373418144921841</v>
      </c>
      <c r="AE150" s="9">
        <v>0.15943701517379449</v>
      </c>
      <c r="AF150" s="9">
        <v>0.20177312981353679</v>
      </c>
      <c r="AG150" s="9">
        <v>0.26020608484936247</v>
      </c>
      <c r="AH150" s="9">
        <v>0.27109372710712909</v>
      </c>
      <c r="AI150" s="11">
        <v>0.2150045150110399</v>
      </c>
      <c r="AJ150" s="11">
        <v>0.27732503922352131</v>
      </c>
      <c r="AK150" s="11">
        <v>0.1697906758792703</v>
      </c>
      <c r="AL150" s="11">
        <v>0.24170595555101609</v>
      </c>
      <c r="AM150" s="11">
        <v>0.2375083819362977</v>
      </c>
    </row>
    <row r="151" spans="1:39" ht="19.95" customHeight="1" x14ac:dyDescent="0.3">
      <c r="A151" s="16" t="s">
        <v>98</v>
      </c>
      <c r="B151" s="7">
        <v>0.2252683102111257</v>
      </c>
      <c r="C151" s="9">
        <v>0.29613550352112838</v>
      </c>
      <c r="D151" s="9">
        <v>0.20237030429035899</v>
      </c>
      <c r="E151" s="9">
        <v>0.25866757779346478</v>
      </c>
      <c r="F151" s="9">
        <v>0.21950297050241899</v>
      </c>
      <c r="G151" s="9">
        <v>0.20301310816689849</v>
      </c>
      <c r="H151" s="11">
        <v>0.23584104277693541</v>
      </c>
      <c r="I151" s="11">
        <v>0.21593402152255731</v>
      </c>
      <c r="J151" s="11">
        <v>0.22661296103371209</v>
      </c>
      <c r="K151" s="9">
        <v>0.22559800171841979</v>
      </c>
      <c r="L151" s="9">
        <v>0.21898484522630449</v>
      </c>
      <c r="M151" s="11">
        <v>0.2481139158440597</v>
      </c>
      <c r="N151" s="11">
        <v>0.17456519689506611</v>
      </c>
      <c r="O151" s="9">
        <v>0.24067396306860911</v>
      </c>
      <c r="P151" s="9">
        <v>0.190237005681067</v>
      </c>
      <c r="Q151" s="11">
        <v>0.25564644638600181</v>
      </c>
      <c r="R151" s="11">
        <v>0.19313544654355599</v>
      </c>
      <c r="S151" s="11">
        <v>0.16193637012745751</v>
      </c>
      <c r="T151" s="11">
        <v>0.2206115189576193</v>
      </c>
      <c r="U151" s="9">
        <v>0.25724208338593002</v>
      </c>
      <c r="V151" s="9">
        <v>0.24852631177968129</v>
      </c>
      <c r="W151" s="9">
        <v>0.26918749152511551</v>
      </c>
      <c r="X151" s="9">
        <v>0.30221814197699309</v>
      </c>
      <c r="Y151" s="9">
        <v>0.33608366500973791</v>
      </c>
      <c r="Z151" s="9">
        <v>0.19401719768445139</v>
      </c>
      <c r="AA151" s="12">
        <v>0.1535093600460907</v>
      </c>
      <c r="AB151" s="11">
        <v>0.24200431945233311</v>
      </c>
      <c r="AC151" s="11">
        <v>0.28007281888309898</v>
      </c>
      <c r="AD151" s="11">
        <v>0.27255974965996221</v>
      </c>
      <c r="AE151" s="9">
        <v>0.18837418451347049</v>
      </c>
      <c r="AF151" s="9">
        <v>0.22614253222891101</v>
      </c>
      <c r="AG151" s="9">
        <v>0.22017401698213429</v>
      </c>
      <c r="AH151" s="9">
        <v>0.26373816471549499</v>
      </c>
      <c r="AI151" s="11">
        <v>0.21775640656143039</v>
      </c>
      <c r="AJ151" s="11">
        <v>0.2374776869601172</v>
      </c>
      <c r="AK151" s="11">
        <v>0.27997610047049049</v>
      </c>
      <c r="AL151" s="11">
        <v>0.1879909994919447</v>
      </c>
      <c r="AM151" s="11">
        <v>0.25332606818659109</v>
      </c>
    </row>
    <row r="152" spans="1:39" ht="19.95" customHeight="1" x14ac:dyDescent="0.3">
      <c r="A152" s="17" t="s">
        <v>104</v>
      </c>
      <c r="B152" s="7">
        <v>0.17873259219922999</v>
      </c>
      <c r="C152" s="9">
        <v>0.1872804580147667</v>
      </c>
      <c r="D152" s="9">
        <v>0.24075413473274021</v>
      </c>
      <c r="E152" s="9">
        <v>0.16261721464606749</v>
      </c>
      <c r="F152" s="9">
        <v>0.20420350974245841</v>
      </c>
      <c r="G152" s="10">
        <v>8.0508446877369744E-2</v>
      </c>
      <c r="H152" s="13">
        <v>0.27123498121966022</v>
      </c>
      <c r="I152" s="11">
        <v>0.20104103143713639</v>
      </c>
      <c r="J152" s="12">
        <v>9.0123139619632642E-2</v>
      </c>
      <c r="K152" s="10">
        <v>0.14831316214649409</v>
      </c>
      <c r="L152" s="8">
        <v>0.23270576300090379</v>
      </c>
      <c r="M152" s="11">
        <v>0.1735180973388839</v>
      </c>
      <c r="N152" s="11">
        <v>0.18689864687232369</v>
      </c>
      <c r="O152" s="10">
        <v>0.14946185064242301</v>
      </c>
      <c r="P152" s="8">
        <v>0.22609457564695629</v>
      </c>
      <c r="Q152" s="12">
        <v>0.12894911951477089</v>
      </c>
      <c r="R152" s="13">
        <v>0.23558264076912661</v>
      </c>
      <c r="S152" s="13">
        <v>0.38106113709885681</v>
      </c>
      <c r="T152" s="11">
        <v>0.2024030598046514</v>
      </c>
      <c r="U152" s="9">
        <v>0.15621971282448621</v>
      </c>
      <c r="V152" s="9">
        <v>0.20938394346092931</v>
      </c>
      <c r="W152" s="9">
        <v>0.156435813850725</v>
      </c>
      <c r="X152" s="9">
        <v>0.1920858806245811</v>
      </c>
      <c r="Y152" s="9">
        <v>0.29881098218804131</v>
      </c>
      <c r="Z152" s="9">
        <v>0.17334854057961119</v>
      </c>
      <c r="AA152" s="11">
        <v>0.211749714722479</v>
      </c>
      <c r="AB152" s="11">
        <v>0.1648110033394318</v>
      </c>
      <c r="AC152" s="11">
        <v>0.1438590328914692</v>
      </c>
      <c r="AD152" s="11">
        <v>0.21942145561615881</v>
      </c>
      <c r="AE152" s="9">
        <v>0.18799034578139451</v>
      </c>
      <c r="AF152" s="9">
        <v>0.15693049938966461</v>
      </c>
      <c r="AG152" s="9">
        <v>0.1848124468245845</v>
      </c>
      <c r="AH152" s="9">
        <v>0.19287407587422101</v>
      </c>
      <c r="AI152" s="13">
        <v>0.20276788519620911</v>
      </c>
      <c r="AJ152" s="12">
        <v>0.10002976811036771</v>
      </c>
      <c r="AK152" s="13">
        <v>0.35018292988286148</v>
      </c>
      <c r="AL152" s="11">
        <v>0.1386777994047432</v>
      </c>
      <c r="AM152" s="11">
        <v>9.8542583068736922E-2</v>
      </c>
    </row>
    <row r="153" spans="1:39" ht="19.95" customHeight="1" x14ac:dyDescent="0.3">
      <c r="A153" s="16" t="s">
        <v>100</v>
      </c>
      <c r="B153" s="7">
        <v>0.1665648480429428</v>
      </c>
      <c r="C153" s="9">
        <v>0.20287661048516251</v>
      </c>
      <c r="D153" s="9">
        <v>0.18373581183563301</v>
      </c>
      <c r="E153" s="9">
        <v>0.21523051614445779</v>
      </c>
      <c r="F153" s="9">
        <v>0.14095312975725091</v>
      </c>
      <c r="G153" s="9">
        <v>0.11494436083014201</v>
      </c>
      <c r="H153" s="11">
        <v>0.15403544275634651</v>
      </c>
      <c r="I153" s="11">
        <v>0.1802518408783127</v>
      </c>
      <c r="J153" s="11">
        <v>0.16243705062366301</v>
      </c>
      <c r="K153" s="9">
        <v>0.1640874401927469</v>
      </c>
      <c r="L153" s="9">
        <v>0.17208140369759239</v>
      </c>
      <c r="M153" s="11">
        <v>0.16400705351642569</v>
      </c>
      <c r="N153" s="11">
        <v>0.172884284116958</v>
      </c>
      <c r="O153" s="9">
        <v>0.17272313665506669</v>
      </c>
      <c r="P153" s="9">
        <v>0.16932182607901569</v>
      </c>
      <c r="Q153" s="11">
        <v>0.15874913356540549</v>
      </c>
      <c r="R153" s="11">
        <v>0.1364721384684337</v>
      </c>
      <c r="S153" s="11">
        <v>0.184143148534367</v>
      </c>
      <c r="T153" s="11">
        <v>0.19178496430055131</v>
      </c>
      <c r="U153" s="9">
        <v>0.18966937820372029</v>
      </c>
      <c r="V153" s="9">
        <v>0.2202348066385286</v>
      </c>
      <c r="W153" s="9">
        <v>0.14752799665109639</v>
      </c>
      <c r="X153" s="9">
        <v>0.1628372305450182</v>
      </c>
      <c r="Y153" s="9">
        <v>0.24241594006194911</v>
      </c>
      <c r="Z153" s="9">
        <v>0.1509007694177929</v>
      </c>
      <c r="AA153" s="11">
        <v>0.13809539701595169</v>
      </c>
      <c r="AB153" s="11">
        <v>0.19775010372859289</v>
      </c>
      <c r="AC153" s="11">
        <v>0.14486520227621691</v>
      </c>
      <c r="AD153" s="11">
        <v>0.19419497482841561</v>
      </c>
      <c r="AE153" s="9">
        <v>0.16376602924939179</v>
      </c>
      <c r="AF153" s="9">
        <v>0.1675833860935923</v>
      </c>
      <c r="AG153" s="9">
        <v>0.19669464328207251</v>
      </c>
      <c r="AH153" s="9">
        <v>0.11616447867856131</v>
      </c>
      <c r="AI153" s="11">
        <v>0.1786498876437714</v>
      </c>
      <c r="AJ153" s="11">
        <v>0.12780392537632301</v>
      </c>
      <c r="AK153" s="11">
        <v>0.21008296151358069</v>
      </c>
      <c r="AL153" s="11">
        <v>0.1412181472205716</v>
      </c>
      <c r="AM153" s="11">
        <v>0.15437000104807691</v>
      </c>
    </row>
    <row r="154" spans="1:39" ht="19.95" customHeight="1" x14ac:dyDescent="0.3">
      <c r="A154" s="17" t="s">
        <v>108</v>
      </c>
      <c r="B154" s="7">
        <v>0.16497546868200991</v>
      </c>
      <c r="C154" s="9">
        <v>0.15758672759318279</v>
      </c>
      <c r="D154" s="9">
        <v>0.1954517193822374</v>
      </c>
      <c r="E154" s="9">
        <v>0.1726438793832191</v>
      </c>
      <c r="F154" s="9">
        <v>0.15930551267876161</v>
      </c>
      <c r="G154" s="9">
        <v>0.15029652937049881</v>
      </c>
      <c r="H154" s="11">
        <v>0.1751165087148282</v>
      </c>
      <c r="I154" s="11">
        <v>0.1811322676248443</v>
      </c>
      <c r="J154" s="11">
        <v>0.14202501300549369</v>
      </c>
      <c r="K154" s="9">
        <v>0.1760605047623382</v>
      </c>
      <c r="L154" s="9">
        <v>0.14700407743331029</v>
      </c>
      <c r="M154" s="11">
        <v>0.17647801376572661</v>
      </c>
      <c r="N154" s="11">
        <v>0.1432198321488633</v>
      </c>
      <c r="O154" s="9">
        <v>0.17451284348936411</v>
      </c>
      <c r="P154" s="9">
        <v>0.13599937676909979</v>
      </c>
      <c r="Q154" s="11">
        <v>0.18568489757360809</v>
      </c>
      <c r="R154" s="11">
        <v>0.17314391668975379</v>
      </c>
      <c r="S154" s="11">
        <v>9.1275356881018718E-2</v>
      </c>
      <c r="T154" s="11">
        <v>8.6701032817441209E-2</v>
      </c>
      <c r="U154" s="9">
        <v>0.1697837902938088</v>
      </c>
      <c r="V154" s="9">
        <v>0.17470754604217281</v>
      </c>
      <c r="W154" s="9">
        <v>0.17720583567450099</v>
      </c>
      <c r="X154" s="9">
        <v>0.19832886423494889</v>
      </c>
      <c r="Y154" s="9">
        <v>0.2868882020910245</v>
      </c>
      <c r="Z154" s="9">
        <v>0.16293375505146651</v>
      </c>
      <c r="AA154" s="11">
        <v>0.16113936844133139</v>
      </c>
      <c r="AB154" s="11">
        <v>0.14561265747101951</v>
      </c>
      <c r="AC154" s="11">
        <v>0.17280071929605889</v>
      </c>
      <c r="AD154" s="11">
        <v>0.1961575954877115</v>
      </c>
      <c r="AE154" s="9">
        <v>0.1727928856794527</v>
      </c>
      <c r="AF154" s="9">
        <v>0.17235463659859479</v>
      </c>
      <c r="AG154" s="9">
        <v>0.14716993326873251</v>
      </c>
      <c r="AH154" s="9">
        <v>0.1777455170177826</v>
      </c>
      <c r="AI154" s="11">
        <v>0.18278943220638039</v>
      </c>
      <c r="AJ154" s="11">
        <v>0.1196375630581039</v>
      </c>
      <c r="AK154" s="11">
        <v>0.15901377638884001</v>
      </c>
      <c r="AL154" s="11">
        <v>0.19736143289841021</v>
      </c>
      <c r="AM154" s="11">
        <v>0.1081821105426348</v>
      </c>
    </row>
    <row r="155" spans="1:39" ht="19.95" customHeight="1" x14ac:dyDescent="0.3">
      <c r="A155" s="16" t="s">
        <v>99</v>
      </c>
      <c r="B155" s="7">
        <v>0.16244244722379511</v>
      </c>
      <c r="C155" s="9">
        <v>0.1555618413865538</v>
      </c>
      <c r="D155" s="9">
        <v>0.1907012088204392</v>
      </c>
      <c r="E155" s="9">
        <v>0.14251139392932649</v>
      </c>
      <c r="F155" s="9">
        <v>0.15172781734774701</v>
      </c>
      <c r="G155" s="9">
        <v>0.19536661134207431</v>
      </c>
      <c r="H155" s="12">
        <v>0.10015676359862891</v>
      </c>
      <c r="I155" s="11">
        <v>0.1617119897931657</v>
      </c>
      <c r="J155" s="13">
        <v>0.20831112080016939</v>
      </c>
      <c r="K155" s="8">
        <v>0.18398909751860351</v>
      </c>
      <c r="L155" s="10">
        <v>0.1263436039148047</v>
      </c>
      <c r="M155" s="11">
        <v>0.15581091487511711</v>
      </c>
      <c r="N155" s="11">
        <v>0.17522570336734189</v>
      </c>
      <c r="O155" s="9">
        <v>0.19051886084625411</v>
      </c>
      <c r="P155" s="9">
        <v>0.12662584800262761</v>
      </c>
      <c r="Q155" s="11">
        <v>0.15680022405044361</v>
      </c>
      <c r="R155" s="11">
        <v>0.18381789429516951</v>
      </c>
      <c r="S155" s="11">
        <v>0.1350324455518995</v>
      </c>
      <c r="T155" s="11">
        <v>0.16504793855206781</v>
      </c>
      <c r="U155" s="9">
        <v>0.14750739835706039</v>
      </c>
      <c r="V155" s="9">
        <v>0.15803802048331581</v>
      </c>
      <c r="W155" s="9">
        <v>0.16560183460130701</v>
      </c>
      <c r="X155" s="9">
        <v>0.15537362959189779</v>
      </c>
      <c r="Y155" s="9">
        <v>0.18575741470675389</v>
      </c>
      <c r="Z155" s="9">
        <v>0.1716912874195721</v>
      </c>
      <c r="AA155" s="11">
        <v>0.15438824482641539</v>
      </c>
      <c r="AB155" s="11">
        <v>0.1605528244566502</v>
      </c>
      <c r="AC155" s="11">
        <v>0.1752649731864025</v>
      </c>
      <c r="AD155" s="11">
        <v>0.15068464979296031</v>
      </c>
      <c r="AE155" s="9">
        <v>0.11560831586458679</v>
      </c>
      <c r="AF155" s="8">
        <v>0.21914522616369941</v>
      </c>
      <c r="AG155" s="9">
        <v>0.17866102780950649</v>
      </c>
      <c r="AH155" s="10">
        <v>9.0360253386730371E-2</v>
      </c>
      <c r="AI155" s="11">
        <v>0.1558752835136496</v>
      </c>
      <c r="AJ155" s="13">
        <v>0.2229798802189478</v>
      </c>
      <c r="AK155" s="11">
        <v>0.1223243162545138</v>
      </c>
      <c r="AL155" s="11">
        <v>6.8788011596636403E-2</v>
      </c>
      <c r="AM155" s="11">
        <v>0.12868634190177061</v>
      </c>
    </row>
    <row r="156" spans="1:39" ht="19.95" customHeight="1" x14ac:dyDescent="0.3">
      <c r="A156" s="17" t="s">
        <v>101</v>
      </c>
      <c r="B156" s="7">
        <v>0.1607160687121813</v>
      </c>
      <c r="C156" s="9">
        <v>0.17047756465569769</v>
      </c>
      <c r="D156" s="9">
        <v>0.1315216205168114</v>
      </c>
      <c r="E156" s="9">
        <v>0.20352274813043311</v>
      </c>
      <c r="F156" s="9">
        <v>0.1692616489011162</v>
      </c>
      <c r="G156" s="9">
        <v>0.12776139139745971</v>
      </c>
      <c r="H156" s="11">
        <v>0.1824179590410395</v>
      </c>
      <c r="I156" s="11">
        <v>0.1431571232801391</v>
      </c>
      <c r="J156" s="11">
        <v>0.16193070840216819</v>
      </c>
      <c r="K156" s="9">
        <v>0.16551935987133071</v>
      </c>
      <c r="L156" s="9">
        <v>0.15358680129021771</v>
      </c>
      <c r="M156" s="12">
        <v>0.13839754919999511</v>
      </c>
      <c r="N156" s="13">
        <v>0.2096389244710691</v>
      </c>
      <c r="O156" s="9">
        <v>0.15562912240221591</v>
      </c>
      <c r="P156" s="9">
        <v>0.18744547406091569</v>
      </c>
      <c r="Q156" s="11">
        <v>0.15665099822984391</v>
      </c>
      <c r="R156" s="11">
        <v>0.17535814267159081</v>
      </c>
      <c r="S156" s="11">
        <v>0.1181343690780378</v>
      </c>
      <c r="T156" s="11">
        <v>0.17975196312935041</v>
      </c>
      <c r="U156" s="9">
        <v>0.12715651041449419</v>
      </c>
      <c r="V156" s="9">
        <v>0.16961729602139941</v>
      </c>
      <c r="W156" s="9">
        <v>0.22071624166511419</v>
      </c>
      <c r="X156" s="9">
        <v>0.15761044877554539</v>
      </c>
      <c r="Y156" s="8">
        <v>0.35563950298275843</v>
      </c>
      <c r="Z156" s="9">
        <v>0.15987245401356581</v>
      </c>
      <c r="AA156" s="11">
        <v>0.1630729350687091</v>
      </c>
      <c r="AB156" s="11">
        <v>0.1818461037686214</v>
      </c>
      <c r="AC156" s="11">
        <v>0.18793428488914549</v>
      </c>
      <c r="AD156" s="11">
        <v>0.1125909625025804</v>
      </c>
      <c r="AE156" s="9">
        <v>0.1280339362677306</v>
      </c>
      <c r="AF156" s="9">
        <v>0.15121290743925789</v>
      </c>
      <c r="AG156" s="9">
        <v>0.20063212895034199</v>
      </c>
      <c r="AH156" s="9">
        <v>0.13444028790067311</v>
      </c>
      <c r="AI156" s="11">
        <v>0.16913397757611121</v>
      </c>
      <c r="AJ156" s="11">
        <v>0.1557270763039508</v>
      </c>
      <c r="AK156" s="11">
        <v>8.1931692298477368E-2</v>
      </c>
      <c r="AL156" s="11">
        <v>0.17767584595758751</v>
      </c>
      <c r="AM156" s="11">
        <v>0.12996872293005571</v>
      </c>
    </row>
    <row r="157" spans="1:39" ht="19.95" customHeight="1" x14ac:dyDescent="0.3">
      <c r="A157" s="16" t="s">
        <v>105</v>
      </c>
      <c r="B157" s="7">
        <v>0.107460842174232</v>
      </c>
      <c r="C157" s="9">
        <v>0.1191272368219652</v>
      </c>
      <c r="D157" s="9">
        <v>0.15043307481108861</v>
      </c>
      <c r="E157" s="9">
        <v>0.1224890669898603</v>
      </c>
      <c r="F157" s="9">
        <v>9.5003941334441303E-2</v>
      </c>
      <c r="G157" s="9">
        <v>6.6344786276442913E-2</v>
      </c>
      <c r="H157" s="11">
        <v>0.12872190892471169</v>
      </c>
      <c r="I157" s="11">
        <v>0.1192062066754242</v>
      </c>
      <c r="J157" s="11">
        <v>8.0705856315622909E-2</v>
      </c>
      <c r="K157" s="9">
        <v>9.8773832038938664E-2</v>
      </c>
      <c r="L157" s="9">
        <v>0.12329022719222341</v>
      </c>
      <c r="M157" s="11">
        <v>9.389842608434501E-2</v>
      </c>
      <c r="N157" s="11">
        <v>0.1374894941149728</v>
      </c>
      <c r="O157" s="10">
        <v>8.7375292043448849E-2</v>
      </c>
      <c r="P157" s="8">
        <v>0.14975127581832601</v>
      </c>
      <c r="Q157" s="11">
        <v>8.8734327686701239E-2</v>
      </c>
      <c r="R157" s="11">
        <v>0.1245322386467341</v>
      </c>
      <c r="S157" s="11">
        <v>0.18278489920090851</v>
      </c>
      <c r="T157" s="11">
        <v>9.347441643430035E-2</v>
      </c>
      <c r="U157" s="9">
        <v>8.1007266725228719E-2</v>
      </c>
      <c r="V157" s="9">
        <v>0.1204924639041209</v>
      </c>
      <c r="W157" s="8">
        <v>0.1706411486526109</v>
      </c>
      <c r="X157" s="9">
        <v>0.1045783012856624</v>
      </c>
      <c r="Y157" s="9">
        <v>0.18723754284222741</v>
      </c>
      <c r="Z157" s="9">
        <v>9.7355936206293722E-2</v>
      </c>
      <c r="AA157" s="11">
        <v>0.1061670281817156</v>
      </c>
      <c r="AB157" s="11">
        <v>8.4808123786616701E-2</v>
      </c>
      <c r="AC157" s="11">
        <v>0.1169639555992433</v>
      </c>
      <c r="AD157" s="11">
        <v>0.13075298686112019</v>
      </c>
      <c r="AE157" s="9">
        <v>0.11895710030009719</v>
      </c>
      <c r="AF157" s="9">
        <v>7.3326967379520686E-2</v>
      </c>
      <c r="AG157" s="9">
        <v>9.5331802845078986E-2</v>
      </c>
      <c r="AH157" s="8">
        <v>0.16895131218315379</v>
      </c>
      <c r="AI157" s="11">
        <v>0.1199431928381455</v>
      </c>
      <c r="AJ157" s="11">
        <v>8.5603974833215773E-2</v>
      </c>
      <c r="AK157" s="11">
        <v>0.1316475346611819</v>
      </c>
      <c r="AL157" s="11">
        <v>9.0057165238975126E-2</v>
      </c>
      <c r="AM157" s="11">
        <v>4.5636653595304159E-2</v>
      </c>
    </row>
    <row r="158" spans="1:39" ht="19.95" customHeight="1" x14ac:dyDescent="0.3">
      <c r="A158" s="17" t="s">
        <v>72</v>
      </c>
      <c r="B158" s="7">
        <v>7.7906265592049273E-2</v>
      </c>
      <c r="C158" s="9">
        <v>2.8685980545652811E-2</v>
      </c>
      <c r="D158" s="9">
        <v>3.3580961602699411E-2</v>
      </c>
      <c r="E158" s="9">
        <v>7.315153310521412E-2</v>
      </c>
      <c r="F158" s="9">
        <v>6.7925303435190029E-2</v>
      </c>
      <c r="G158" s="9">
        <v>2.5751037036817699E-2</v>
      </c>
      <c r="H158" s="11">
        <v>7.6411899147391563E-2</v>
      </c>
      <c r="I158" s="11">
        <v>8.0293159497535752E-2</v>
      </c>
      <c r="J158" s="11">
        <v>7.6685618015011031E-2</v>
      </c>
      <c r="K158" s="10">
        <v>6.1515298513929402E-2</v>
      </c>
      <c r="L158" s="8">
        <v>0.10685306176103999</v>
      </c>
      <c r="M158" s="12">
        <v>5.258712403047814E-2</v>
      </c>
      <c r="N158" s="13">
        <v>0.12186274463577711</v>
      </c>
      <c r="O158" s="10">
        <v>5.877536369095672E-2</v>
      </c>
      <c r="P158" s="8">
        <v>0.1050641293366586</v>
      </c>
      <c r="Q158" s="12">
        <v>4.6245377344564118E-2</v>
      </c>
      <c r="R158" s="11">
        <v>9.6893579617070194E-2</v>
      </c>
      <c r="S158" s="11">
        <v>0.13685329537996449</v>
      </c>
      <c r="T158" s="11">
        <v>0.12736863097894441</v>
      </c>
      <c r="U158" s="10">
        <v>2.187380247151181E-2</v>
      </c>
      <c r="V158" s="9">
        <v>4.2091461772134429E-2</v>
      </c>
      <c r="W158" s="9">
        <v>2.488252437313071E-2</v>
      </c>
      <c r="X158" s="9">
        <v>4.3282718161647971E-2</v>
      </c>
      <c r="Y158" s="9">
        <v>0</v>
      </c>
      <c r="Z158" s="8">
        <v>0.1096034032352383</v>
      </c>
      <c r="AA158" s="13">
        <v>0.1119610152427663</v>
      </c>
      <c r="AB158" s="11">
        <v>6.729791604917873E-2</v>
      </c>
      <c r="AC158" s="11">
        <v>5.279228130314615E-2</v>
      </c>
      <c r="AD158" s="12">
        <v>1.8764086376969021E-2</v>
      </c>
      <c r="AE158" s="8">
        <v>0.1253139243223754</v>
      </c>
      <c r="AF158" s="9">
        <v>6.4597299752775894E-2</v>
      </c>
      <c r="AG158" s="9">
        <v>5.4418515411295283E-2</v>
      </c>
      <c r="AH158" s="9">
        <v>9.7607505611982046E-2</v>
      </c>
      <c r="AI158" s="11">
        <v>7.338460366089597E-2</v>
      </c>
      <c r="AJ158" s="11">
        <v>4.6256420955792819E-2</v>
      </c>
      <c r="AK158" s="11">
        <v>8.3928928483014725E-2</v>
      </c>
      <c r="AL158" s="11">
        <v>0.1043350283094004</v>
      </c>
      <c r="AM158" s="13">
        <v>0.20052515691955841</v>
      </c>
    </row>
    <row r="159" spans="1:39" ht="19.95" customHeight="1" x14ac:dyDescent="0.3">
      <c r="A159" s="16" t="s">
        <v>106</v>
      </c>
      <c r="B159" s="7">
        <v>7.6806313639820059E-2</v>
      </c>
      <c r="C159" s="9">
        <v>3.8435933940430211E-2</v>
      </c>
      <c r="D159" s="9">
        <v>6.4418545854676712E-2</v>
      </c>
      <c r="E159" s="10">
        <v>2.9255633159799042E-2</v>
      </c>
      <c r="F159" s="9">
        <v>7.6869382770827985E-2</v>
      </c>
      <c r="G159" s="8">
        <v>0.26824277297873012</v>
      </c>
      <c r="H159" s="11">
        <v>5.9783908807635511E-2</v>
      </c>
      <c r="I159" s="11">
        <v>7.0304668724323116E-2</v>
      </c>
      <c r="J159" s="11">
        <v>9.5425746526606958E-2</v>
      </c>
      <c r="K159" s="9">
        <v>7.9033952978094624E-2</v>
      </c>
      <c r="L159" s="9">
        <v>7.3516690110516855E-2</v>
      </c>
      <c r="M159" s="11">
        <v>7.9644294870219554E-2</v>
      </c>
      <c r="N159" s="11">
        <v>7.3557294116140842E-2</v>
      </c>
      <c r="O159" s="9">
        <v>6.5341633778445624E-2</v>
      </c>
      <c r="P159" s="9">
        <v>0.1029138385460017</v>
      </c>
      <c r="Q159" s="11">
        <v>7.1573882486119303E-2</v>
      </c>
      <c r="R159" s="11">
        <v>0.10203641411285749</v>
      </c>
      <c r="S159" s="11">
        <v>7.6567670663841514E-2</v>
      </c>
      <c r="T159" s="11">
        <v>4.1289927195292522E-2</v>
      </c>
      <c r="U159" s="9">
        <v>4.6450067475633308E-2</v>
      </c>
      <c r="V159" s="10">
        <v>4.3726916499050493E-2</v>
      </c>
      <c r="W159" s="10">
        <v>1.4338392738805829E-2</v>
      </c>
      <c r="X159" s="10">
        <v>2.0755109798431381E-2</v>
      </c>
      <c r="Y159" s="9">
        <v>0</v>
      </c>
      <c r="Z159" s="8">
        <v>0.1025481565885521</v>
      </c>
      <c r="AA159" s="11">
        <v>0.11252810045595681</v>
      </c>
      <c r="AB159" s="12">
        <v>3.9863376199200683E-2</v>
      </c>
      <c r="AC159" s="11">
        <v>7.6009887734323767E-2</v>
      </c>
      <c r="AD159" s="11">
        <v>8.2655652033940416E-2</v>
      </c>
      <c r="AE159" s="8">
        <v>0.1486132140619425</v>
      </c>
      <c r="AF159" s="9">
        <v>6.9897207480056595E-2</v>
      </c>
      <c r="AG159" s="9">
        <v>6.7710008118987614E-2</v>
      </c>
      <c r="AH159" s="9">
        <v>4.1983100654014963E-2</v>
      </c>
      <c r="AI159" s="11">
        <v>6.9384054908339571E-2</v>
      </c>
      <c r="AJ159" s="11">
        <v>9.0720346204136257E-2</v>
      </c>
      <c r="AK159" s="11">
        <v>7.950688819442002E-2</v>
      </c>
      <c r="AL159" s="11">
        <v>2.5354121989657381E-2</v>
      </c>
      <c r="AM159" s="11">
        <v>0.14124008154397311</v>
      </c>
    </row>
    <row r="162" spans="1:39" x14ac:dyDescent="0.3">
      <c r="A162" s="1" t="s">
        <v>24</v>
      </c>
    </row>
    <row r="163" spans="1:39" ht="150" customHeight="1" x14ac:dyDescent="0.3">
      <c r="A163" s="19" t="s">
        <v>274</v>
      </c>
      <c r="B163" s="33"/>
      <c r="C163" s="33" t="s">
        <v>109</v>
      </c>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row>
    <row r="164" spans="1:39" ht="22.05" customHeight="1" x14ac:dyDescent="0.3">
      <c r="A164" s="2"/>
      <c r="B164" s="2"/>
      <c r="C164" s="51" t="s">
        <v>1</v>
      </c>
      <c r="D164" s="52"/>
      <c r="E164" s="52"/>
      <c r="F164" s="52"/>
      <c r="G164" s="53"/>
      <c r="H164" s="51" t="s">
        <v>2</v>
      </c>
      <c r="I164" s="52"/>
      <c r="J164" s="53"/>
      <c r="K164" s="51" t="s">
        <v>26</v>
      </c>
      <c r="L164" s="53"/>
      <c r="M164" s="51" t="s">
        <v>28</v>
      </c>
      <c r="N164" s="53"/>
      <c r="O164" s="51" t="s">
        <v>29</v>
      </c>
      <c r="P164" s="53"/>
      <c r="Q164" s="51" t="s">
        <v>30</v>
      </c>
      <c r="R164" s="52"/>
      <c r="S164" s="52"/>
      <c r="T164" s="53"/>
      <c r="U164" s="51" t="s">
        <v>31</v>
      </c>
      <c r="V164" s="52"/>
      <c r="W164" s="52"/>
      <c r="X164" s="52"/>
      <c r="Y164" s="52"/>
      <c r="Z164" s="53"/>
      <c r="AA164" s="51" t="s">
        <v>32</v>
      </c>
      <c r="AB164" s="52"/>
      <c r="AC164" s="52"/>
      <c r="AD164" s="53"/>
      <c r="AE164" s="51" t="s">
        <v>33</v>
      </c>
      <c r="AF164" s="52"/>
      <c r="AG164" s="52"/>
      <c r="AH164" s="53"/>
      <c r="AI164" s="51" t="s">
        <v>34</v>
      </c>
      <c r="AJ164" s="52"/>
      <c r="AK164" s="52"/>
      <c r="AL164" s="52"/>
      <c r="AM164" s="53"/>
    </row>
    <row r="165" spans="1:39" ht="58.05" customHeight="1" x14ac:dyDescent="0.3">
      <c r="A165" s="3" t="s">
        <v>35</v>
      </c>
      <c r="B165" s="3" t="s">
        <v>0</v>
      </c>
      <c r="C165" s="3" t="s">
        <v>3</v>
      </c>
      <c r="D165" s="3" t="s">
        <v>4</v>
      </c>
      <c r="E165" s="3" t="s">
        <v>5</v>
      </c>
      <c r="F165" s="3" t="s">
        <v>6</v>
      </c>
      <c r="G165" s="3" t="s">
        <v>7</v>
      </c>
      <c r="H165" s="3" t="s">
        <v>8</v>
      </c>
      <c r="I165" s="3" t="s">
        <v>9</v>
      </c>
      <c r="J165" s="3" t="s">
        <v>10</v>
      </c>
      <c r="K165" s="3" t="s">
        <v>36</v>
      </c>
      <c r="L165" s="3" t="s">
        <v>37</v>
      </c>
      <c r="M165" s="3" t="s">
        <v>40</v>
      </c>
      <c r="N165" s="3" t="s">
        <v>41</v>
      </c>
      <c r="O165" s="3" t="s">
        <v>42</v>
      </c>
      <c r="P165" s="3" t="s">
        <v>43</v>
      </c>
      <c r="Q165" s="3" t="s">
        <v>44</v>
      </c>
      <c r="R165" s="3" t="s">
        <v>45</v>
      </c>
      <c r="S165" s="3" t="s">
        <v>46</v>
      </c>
      <c r="T165" s="3" t="s">
        <v>47</v>
      </c>
      <c r="U165" s="3" t="s">
        <v>48</v>
      </c>
      <c r="V165" s="3" t="s">
        <v>49</v>
      </c>
      <c r="W165" s="3" t="s">
        <v>50</v>
      </c>
      <c r="X165" s="3" t="s">
        <v>51</v>
      </c>
      <c r="Y165" s="3" t="s">
        <v>52</v>
      </c>
      <c r="Z165" s="3" t="s">
        <v>53</v>
      </c>
      <c r="AA165" s="3" t="s">
        <v>54</v>
      </c>
      <c r="AB165" s="3" t="s">
        <v>55</v>
      </c>
      <c r="AC165" s="3" t="s">
        <v>56</v>
      </c>
      <c r="AD165" s="3" t="s">
        <v>57</v>
      </c>
      <c r="AE165" s="3" t="s">
        <v>58</v>
      </c>
      <c r="AF165" s="3" t="s">
        <v>59</v>
      </c>
      <c r="AG165" s="3" t="s">
        <v>60</v>
      </c>
      <c r="AH165" s="3" t="s">
        <v>61</v>
      </c>
      <c r="AI165" s="3" t="s">
        <v>62</v>
      </c>
      <c r="AJ165" s="3" t="s">
        <v>63</v>
      </c>
      <c r="AK165" s="3" t="s">
        <v>64</v>
      </c>
      <c r="AL165" s="3" t="s">
        <v>65</v>
      </c>
      <c r="AM165" s="3" t="s">
        <v>47</v>
      </c>
    </row>
    <row r="166" spans="1:39" ht="19.95" customHeight="1" x14ac:dyDescent="0.3">
      <c r="A166" s="15" t="s">
        <v>11</v>
      </c>
      <c r="B166" s="4">
        <v>690.2572358250618</v>
      </c>
      <c r="C166" s="5">
        <v>122.0860736966133</v>
      </c>
      <c r="D166" s="5">
        <v>91.680062830448151</v>
      </c>
      <c r="E166" s="5">
        <v>129.7160447835922</v>
      </c>
      <c r="F166" s="5">
        <v>203.75084578990939</v>
      </c>
      <c r="G166" s="5">
        <v>77.519274353981018</v>
      </c>
      <c r="H166" s="6">
        <v>194.35723459720609</v>
      </c>
      <c r="I166" s="6">
        <v>241.28182256221771</v>
      </c>
      <c r="J166" s="6">
        <v>254.618178665638</v>
      </c>
      <c r="K166" s="5">
        <v>435.54256719350809</v>
      </c>
      <c r="L166" s="5">
        <v>250.96675235033041</v>
      </c>
      <c r="M166" s="6">
        <v>449.79611825942987</v>
      </c>
      <c r="N166" s="6">
        <v>237.32617419958109</v>
      </c>
      <c r="O166" s="5">
        <v>388.87597554922098</v>
      </c>
      <c r="P166" s="5">
        <v>219.84771519899371</v>
      </c>
      <c r="Q166" s="6">
        <v>362.49052947759628</v>
      </c>
      <c r="R166" s="6">
        <v>168.560138463974</v>
      </c>
      <c r="S166" s="6">
        <v>36.497342109680183</v>
      </c>
      <c r="T166" s="6">
        <v>50.890226542949677</v>
      </c>
      <c r="U166" s="5">
        <v>102.6288343071938</v>
      </c>
      <c r="V166" s="5">
        <v>172.65529233217239</v>
      </c>
      <c r="W166" s="5">
        <v>85.038529515266418</v>
      </c>
      <c r="X166" s="5">
        <v>116.6019468903542</v>
      </c>
      <c r="Y166" s="5">
        <v>24.942879676818851</v>
      </c>
      <c r="Z166" s="5">
        <v>357.03691786527628</v>
      </c>
      <c r="AA166" s="6">
        <v>204.1260786652565</v>
      </c>
      <c r="AB166" s="6">
        <v>153.3474077582359</v>
      </c>
      <c r="AC166" s="6">
        <v>139.57052946090701</v>
      </c>
      <c r="AD166" s="6">
        <v>128.62114781141281</v>
      </c>
      <c r="AE166" s="5">
        <v>110.63808882236479</v>
      </c>
      <c r="AF166" s="5">
        <v>192.79290366172791</v>
      </c>
      <c r="AG166" s="5">
        <v>249.5254775881767</v>
      </c>
      <c r="AH166" s="5">
        <v>137.30076575279239</v>
      </c>
      <c r="AI166" s="6">
        <v>443.05688142776489</v>
      </c>
      <c r="AJ166" s="6">
        <v>140.7974494099617</v>
      </c>
      <c r="AK166" s="6">
        <v>28.685497999191281</v>
      </c>
      <c r="AL166" s="6">
        <v>41.448593974113457</v>
      </c>
      <c r="AM166" s="6">
        <v>36.268813014030457</v>
      </c>
    </row>
    <row r="167" spans="1:39" ht="19.95" customHeight="1" x14ac:dyDescent="0.3">
      <c r="A167" s="14" t="s">
        <v>12</v>
      </c>
      <c r="B167" s="4">
        <v>694</v>
      </c>
      <c r="C167" s="5">
        <v>119</v>
      </c>
      <c r="D167" s="5">
        <v>95</v>
      </c>
      <c r="E167" s="5">
        <v>132</v>
      </c>
      <c r="F167" s="5">
        <v>205</v>
      </c>
      <c r="G167" s="5">
        <v>79</v>
      </c>
      <c r="H167" s="6">
        <v>157</v>
      </c>
      <c r="I167" s="6">
        <v>272</v>
      </c>
      <c r="J167" s="6">
        <v>265</v>
      </c>
      <c r="K167" s="5">
        <v>437</v>
      </c>
      <c r="L167" s="5">
        <v>253</v>
      </c>
      <c r="M167" s="6">
        <v>452</v>
      </c>
      <c r="N167" s="6">
        <v>239</v>
      </c>
      <c r="O167" s="5">
        <v>404</v>
      </c>
      <c r="P167" s="5">
        <v>218</v>
      </c>
      <c r="Q167" s="6">
        <v>377</v>
      </c>
      <c r="R167" s="6">
        <v>160</v>
      </c>
      <c r="S167" s="6">
        <v>36</v>
      </c>
      <c r="T167" s="6">
        <v>52</v>
      </c>
      <c r="U167" s="5">
        <v>103</v>
      </c>
      <c r="V167" s="5">
        <v>169</v>
      </c>
      <c r="W167" s="5">
        <v>83</v>
      </c>
      <c r="X167" s="5">
        <v>117</v>
      </c>
      <c r="Y167" s="5">
        <v>25</v>
      </c>
      <c r="Z167" s="5">
        <v>365</v>
      </c>
      <c r="AA167" s="6">
        <v>202</v>
      </c>
      <c r="AB167" s="6">
        <v>157</v>
      </c>
      <c r="AC167" s="6">
        <v>144</v>
      </c>
      <c r="AD167" s="6">
        <v>128</v>
      </c>
      <c r="AE167" s="5">
        <v>103</v>
      </c>
      <c r="AF167" s="5">
        <v>218</v>
      </c>
      <c r="AG167" s="5">
        <v>262</v>
      </c>
      <c r="AH167" s="5">
        <v>111</v>
      </c>
      <c r="AI167" s="6">
        <v>448</v>
      </c>
      <c r="AJ167" s="6">
        <v>146</v>
      </c>
      <c r="AK167" s="6">
        <v>23</v>
      </c>
      <c r="AL167" s="6">
        <v>40</v>
      </c>
      <c r="AM167" s="6">
        <v>37</v>
      </c>
    </row>
    <row r="168" spans="1:39" ht="19.95" customHeight="1" x14ac:dyDescent="0.3">
      <c r="A168" s="17" t="s">
        <v>260</v>
      </c>
      <c r="B168" s="7">
        <v>0.41317188823298973</v>
      </c>
      <c r="C168" s="8">
        <v>0.76561264736976009</v>
      </c>
      <c r="D168" s="8">
        <v>0.65969349969476732</v>
      </c>
      <c r="E168" s="9">
        <v>0.39981555825177018</v>
      </c>
      <c r="F168" s="10">
        <v>0.28206258508527721</v>
      </c>
      <c r="G168" s="10">
        <v>7.7244362131716718E-2</v>
      </c>
      <c r="H168" s="13">
        <v>0.49728160464767979</v>
      </c>
      <c r="I168" s="11">
        <v>0.38327219406563301</v>
      </c>
      <c r="J168" s="11">
        <v>0.37730218234543339</v>
      </c>
      <c r="K168" s="9">
        <v>0.39229988128105397</v>
      </c>
      <c r="L168" s="9">
        <v>0.44693700863646052</v>
      </c>
      <c r="M168" s="11">
        <v>0.39164975094865467</v>
      </c>
      <c r="N168" s="11">
        <v>0.45414264329973247</v>
      </c>
      <c r="O168" s="9">
        <v>0.37799182399647618</v>
      </c>
      <c r="P168" s="9">
        <v>0.44670696185866732</v>
      </c>
      <c r="Q168" s="12">
        <v>0.35459969076456949</v>
      </c>
      <c r="R168" s="11">
        <v>0.45913740313805862</v>
      </c>
      <c r="S168" s="11">
        <v>0.46124878485858339</v>
      </c>
      <c r="T168" s="13">
        <v>0.56100128578323705</v>
      </c>
      <c r="U168" s="9">
        <v>0.46806694425795631</v>
      </c>
      <c r="V168" s="8">
        <v>0.50547050040906327</v>
      </c>
      <c r="W168" s="8">
        <v>0.56086171577356358</v>
      </c>
      <c r="X168" s="9">
        <v>0.49804861612979989</v>
      </c>
      <c r="Y168" s="8">
        <v>0.6182202621498667</v>
      </c>
      <c r="Z168" s="10">
        <v>0.3354501752970056</v>
      </c>
      <c r="AA168" s="11">
        <v>0.40447709350972511</v>
      </c>
      <c r="AB168" s="11">
        <v>0.48256711075707343</v>
      </c>
      <c r="AC168" s="12">
        <v>0.34164017771195998</v>
      </c>
      <c r="AD168" s="11">
        <v>0.4607982102253827</v>
      </c>
      <c r="AE168" s="10">
        <v>0.32386040563534069</v>
      </c>
      <c r="AF168" s="9">
        <v>0.35997163985760261</v>
      </c>
      <c r="AG168" s="8">
        <v>0.4656522527735118</v>
      </c>
      <c r="AH168" s="9">
        <v>0.46446580520222652</v>
      </c>
      <c r="AI168" s="11">
        <v>0.4252407836883435</v>
      </c>
      <c r="AJ168" s="11">
        <v>0.3687790797009991</v>
      </c>
      <c r="AK168" s="11">
        <v>0.56576368724749715</v>
      </c>
      <c r="AL168" s="11">
        <v>0.3455726987971996</v>
      </c>
      <c r="AM168" s="11">
        <v>0.39464099894146121</v>
      </c>
    </row>
    <row r="169" spans="1:39" ht="19.95" customHeight="1" x14ac:dyDescent="0.3">
      <c r="A169" s="16" t="s">
        <v>14</v>
      </c>
      <c r="B169" s="7">
        <v>9.2023463374211523E-2</v>
      </c>
      <c r="C169" s="8">
        <v>0.24354320318082329</v>
      </c>
      <c r="D169" s="8">
        <v>0.1673731482001766</v>
      </c>
      <c r="E169" s="9">
        <v>5.3153728610606792E-2</v>
      </c>
      <c r="F169" s="10">
        <v>3.0969267402279031E-2</v>
      </c>
      <c r="G169" s="9">
        <v>3.9692265535242223E-2</v>
      </c>
      <c r="H169" s="11">
        <v>0.110722697384594</v>
      </c>
      <c r="I169" s="11">
        <v>8.7630406476491382E-2</v>
      </c>
      <c r="J169" s="11">
        <v>8.1912768804272132E-2</v>
      </c>
      <c r="K169" s="9">
        <v>9.8065149481741526E-2</v>
      </c>
      <c r="L169" s="9">
        <v>7.4284963250482228E-2</v>
      </c>
      <c r="M169" s="11">
        <v>8.1471245015146868E-2</v>
      </c>
      <c r="N169" s="11">
        <v>0.1132382965882045</v>
      </c>
      <c r="O169" s="9">
        <v>8.6552663830774479E-2</v>
      </c>
      <c r="P169" s="9">
        <v>9.9645870579760806E-2</v>
      </c>
      <c r="Q169" s="11">
        <v>7.3511661693049263E-2</v>
      </c>
      <c r="R169" s="11">
        <v>9.8817426502041797E-2</v>
      </c>
      <c r="S169" s="11">
        <v>3.5972892590134732E-2</v>
      </c>
      <c r="T169" s="13">
        <v>0.21153828276676709</v>
      </c>
      <c r="U169" s="9">
        <v>0.14719412251267619</v>
      </c>
      <c r="V169" s="9">
        <v>8.9020487338163645E-2</v>
      </c>
      <c r="W169" s="8">
        <v>0.16392829053702609</v>
      </c>
      <c r="X169" s="9">
        <v>0.12511861528817689</v>
      </c>
      <c r="Y169" s="9">
        <v>8.0215774490857317E-2</v>
      </c>
      <c r="Z169" s="9">
        <v>7.4389002238699431E-2</v>
      </c>
      <c r="AA169" s="11">
        <v>9.3436423382010414E-2</v>
      </c>
      <c r="AB169" s="13">
        <v>0.13686356160413429</v>
      </c>
      <c r="AC169" s="11">
        <v>5.7195736076605101E-2</v>
      </c>
      <c r="AD169" s="11">
        <v>8.0356775557240662E-2</v>
      </c>
      <c r="AE169" s="9">
        <v>9.080398688305806E-2</v>
      </c>
      <c r="AF169" s="9">
        <v>6.162597337673905E-2</v>
      </c>
      <c r="AG169" s="9">
        <v>9.3858007212158964E-2</v>
      </c>
      <c r="AH169" s="9">
        <v>0.13235517930678031</v>
      </c>
      <c r="AI169" s="11">
        <v>8.9985728201929141E-2</v>
      </c>
      <c r="AJ169" s="11">
        <v>9.6621141511846739E-2</v>
      </c>
      <c r="AK169" s="13">
        <v>0.22114877959525461</v>
      </c>
      <c r="AL169" s="11">
        <v>3.0216024309994451E-2</v>
      </c>
      <c r="AM169" s="11">
        <v>6.7575425392156593E-2</v>
      </c>
    </row>
    <row r="170" spans="1:39" ht="19.95" customHeight="1" x14ac:dyDescent="0.3">
      <c r="A170" s="17" t="s">
        <v>15</v>
      </c>
      <c r="B170" s="7">
        <v>0.32114842485877809</v>
      </c>
      <c r="C170" s="8">
        <v>0.52206944418893675</v>
      </c>
      <c r="D170" s="8">
        <v>0.49232035149459069</v>
      </c>
      <c r="E170" s="9">
        <v>0.34666182964116349</v>
      </c>
      <c r="F170" s="10">
        <v>0.2510933176829982</v>
      </c>
      <c r="G170" s="10">
        <v>3.7552096596474488E-2</v>
      </c>
      <c r="H170" s="13">
        <v>0.38655890726308589</v>
      </c>
      <c r="I170" s="11">
        <v>0.29564178758914161</v>
      </c>
      <c r="J170" s="11">
        <v>0.29538941354116133</v>
      </c>
      <c r="K170" s="9">
        <v>0.29423473179931248</v>
      </c>
      <c r="L170" s="9">
        <v>0.37265204538597818</v>
      </c>
      <c r="M170" s="11">
        <v>0.31017850593350782</v>
      </c>
      <c r="N170" s="11">
        <v>0.34090434671152797</v>
      </c>
      <c r="O170" s="9">
        <v>0.29143916016570182</v>
      </c>
      <c r="P170" s="9">
        <v>0.34706109127890661</v>
      </c>
      <c r="Q170" s="12">
        <v>0.28108802907152031</v>
      </c>
      <c r="R170" s="11">
        <v>0.36031997663601678</v>
      </c>
      <c r="S170" s="11">
        <v>0.4252758922684487</v>
      </c>
      <c r="T170" s="11">
        <v>0.34946300301646999</v>
      </c>
      <c r="U170" s="9">
        <v>0.32087282174527998</v>
      </c>
      <c r="V170" s="8">
        <v>0.41645001307089968</v>
      </c>
      <c r="W170" s="9">
        <v>0.39693342523653752</v>
      </c>
      <c r="X170" s="9">
        <v>0.37293000084162298</v>
      </c>
      <c r="Y170" s="8">
        <v>0.53800448765900943</v>
      </c>
      <c r="Z170" s="10">
        <v>0.26106117305830617</v>
      </c>
      <c r="AA170" s="11">
        <v>0.31104067012771469</v>
      </c>
      <c r="AB170" s="11">
        <v>0.3457035491529391</v>
      </c>
      <c r="AC170" s="11">
        <v>0.28444444163535493</v>
      </c>
      <c r="AD170" s="11">
        <v>0.38044143466814212</v>
      </c>
      <c r="AE170" s="10">
        <v>0.23305641875228261</v>
      </c>
      <c r="AF170" s="9">
        <v>0.29834566648086358</v>
      </c>
      <c r="AG170" s="8">
        <v>0.37179424556135282</v>
      </c>
      <c r="AH170" s="9">
        <v>0.33211062589544632</v>
      </c>
      <c r="AI170" s="11">
        <v>0.33525505548641438</v>
      </c>
      <c r="AJ170" s="11">
        <v>0.27215793818915229</v>
      </c>
      <c r="AK170" s="11">
        <v>0.34461490765224251</v>
      </c>
      <c r="AL170" s="11">
        <v>0.31535667448720511</v>
      </c>
      <c r="AM170" s="11">
        <v>0.32706557354930449</v>
      </c>
    </row>
    <row r="171" spans="1:39" ht="19.95" customHeight="1" x14ac:dyDescent="0.3">
      <c r="A171" s="16" t="s">
        <v>261</v>
      </c>
      <c r="B171" s="7">
        <v>0.54193561758798448</v>
      </c>
      <c r="C171" s="10">
        <v>0.23438735263023991</v>
      </c>
      <c r="D171" s="10">
        <v>0.34030650030523268</v>
      </c>
      <c r="E171" s="9">
        <v>0.55386451545431292</v>
      </c>
      <c r="F171" s="8">
        <v>0.6785344034899421</v>
      </c>
      <c r="G171" s="8">
        <v>0.91076311798290888</v>
      </c>
      <c r="H171" s="12">
        <v>0.45988221543665941</v>
      </c>
      <c r="I171" s="13">
        <v>0.59519573038000506</v>
      </c>
      <c r="J171" s="11">
        <v>0.55409883100552637</v>
      </c>
      <c r="K171" s="9">
        <v>0.56434642090512643</v>
      </c>
      <c r="L171" s="9">
        <v>0.50482955811080776</v>
      </c>
      <c r="M171" s="11">
        <v>0.56219705452579993</v>
      </c>
      <c r="N171" s="11">
        <v>0.50706201893596381</v>
      </c>
      <c r="O171" s="9">
        <v>0.58141408231713076</v>
      </c>
      <c r="P171" s="9">
        <v>0.50963307597157514</v>
      </c>
      <c r="Q171" s="13">
        <v>0.6027459126004362</v>
      </c>
      <c r="R171" s="11">
        <v>0.48569429445247142</v>
      </c>
      <c r="S171" s="11">
        <v>0.51333915014688825</v>
      </c>
      <c r="T171" s="11">
        <v>0.4389987142167629</v>
      </c>
      <c r="U171" s="9">
        <v>0.50592221617248889</v>
      </c>
      <c r="V171" s="9">
        <v>0.48189123560926428</v>
      </c>
      <c r="W171" s="10">
        <v>0.42056441418739621</v>
      </c>
      <c r="X171" s="9">
        <v>0.45738374966681061</v>
      </c>
      <c r="Y171" s="9">
        <v>0.38177973785013319</v>
      </c>
      <c r="Z171" s="8">
        <v>0.60254424422203956</v>
      </c>
      <c r="AA171" s="11">
        <v>0.54044488641983313</v>
      </c>
      <c r="AB171" s="11">
        <v>0.48755972023338651</v>
      </c>
      <c r="AC171" s="13">
        <v>0.64553855310485087</v>
      </c>
      <c r="AD171" s="11">
        <v>0.50329616142900246</v>
      </c>
      <c r="AE171" s="9">
        <v>0.58124488254658224</v>
      </c>
      <c r="AF171" s="9">
        <v>0.58376494785396504</v>
      </c>
      <c r="AG171" s="9">
        <v>0.50968330834280562</v>
      </c>
      <c r="AH171" s="9">
        <v>0.5101388020598715</v>
      </c>
      <c r="AI171" s="11">
        <v>0.54341322617354615</v>
      </c>
      <c r="AJ171" s="11">
        <v>0.55812013799719218</v>
      </c>
      <c r="AK171" s="11">
        <v>0.39865414820056028</v>
      </c>
      <c r="AL171" s="11">
        <v>0.59877321369411063</v>
      </c>
      <c r="AM171" s="11">
        <v>0.50942443546005078</v>
      </c>
    </row>
    <row r="172" spans="1:39" ht="19.95" customHeight="1" x14ac:dyDescent="0.3">
      <c r="A172" s="17" t="s">
        <v>17</v>
      </c>
      <c r="B172" s="7">
        <v>0.37636514164242613</v>
      </c>
      <c r="C172" s="10">
        <v>0.2278445943758563</v>
      </c>
      <c r="D172" s="10">
        <v>0.28072022440389621</v>
      </c>
      <c r="E172" s="8">
        <v>0.49546585561491002</v>
      </c>
      <c r="F172" s="8">
        <v>0.50890811399268587</v>
      </c>
      <c r="G172" s="10">
        <v>0.20180921935476581</v>
      </c>
      <c r="H172" s="11">
        <v>0.33235743067629248</v>
      </c>
      <c r="I172" s="11">
        <v>0.4104282289789421</v>
      </c>
      <c r="J172" s="11">
        <v>0.37767853258502432</v>
      </c>
      <c r="K172" s="9">
        <v>0.38561768450502298</v>
      </c>
      <c r="L172" s="9">
        <v>0.36257273746217739</v>
      </c>
      <c r="M172" s="11">
        <v>0.3940915909190929</v>
      </c>
      <c r="N172" s="11">
        <v>0.34410892620460781</v>
      </c>
      <c r="O172" s="9">
        <v>0.40650227226613378</v>
      </c>
      <c r="P172" s="9">
        <v>0.33635462996347743</v>
      </c>
      <c r="Q172" s="11">
        <v>0.41325729452959759</v>
      </c>
      <c r="R172" s="12">
        <v>0.31328410038509852</v>
      </c>
      <c r="S172" s="11">
        <v>0.38715417577633499</v>
      </c>
      <c r="T172" s="11">
        <v>0.362989261784394</v>
      </c>
      <c r="U172" s="9">
        <v>0.34330083902821679</v>
      </c>
      <c r="V172" s="9">
        <v>0.36144146441291658</v>
      </c>
      <c r="W172" s="10">
        <v>0.26988429878133208</v>
      </c>
      <c r="X172" s="9">
        <v>0.32763475585296448</v>
      </c>
      <c r="Y172" s="9">
        <v>0.30608894385498792</v>
      </c>
      <c r="Z172" s="8">
        <v>0.41300486490836302</v>
      </c>
      <c r="AA172" s="11">
        <v>0.38693810373048643</v>
      </c>
      <c r="AB172" s="12">
        <v>0.28819520028910722</v>
      </c>
      <c r="AC172" s="13">
        <v>0.4768922765160572</v>
      </c>
      <c r="AD172" s="11">
        <v>0.32348969694737401</v>
      </c>
      <c r="AE172" s="9">
        <v>0.32611798671508258</v>
      </c>
      <c r="AF172" s="9">
        <v>0.40793881682505218</v>
      </c>
      <c r="AG172" s="9">
        <v>0.39318075582311929</v>
      </c>
      <c r="AH172" s="9">
        <v>0.34195997673832529</v>
      </c>
      <c r="AI172" s="11">
        <v>0.37612636445834469</v>
      </c>
      <c r="AJ172" s="11">
        <v>0.37487136429533308</v>
      </c>
      <c r="AK172" s="11">
        <v>0.39865414820056028</v>
      </c>
      <c r="AL172" s="11">
        <v>0.35747835033377301</v>
      </c>
      <c r="AM172" s="11">
        <v>0.38903640293276281</v>
      </c>
    </row>
    <row r="173" spans="1:39" ht="19.95" customHeight="1" x14ac:dyDescent="0.3">
      <c r="A173" s="16" t="s">
        <v>18</v>
      </c>
      <c r="B173" s="7">
        <v>0.10099735420833859</v>
      </c>
      <c r="C173" s="10">
        <v>6.5427582543835698E-3</v>
      </c>
      <c r="D173" s="10">
        <v>4.1368950484832127E-2</v>
      </c>
      <c r="E173" s="9">
        <v>5.8398659839402893E-2</v>
      </c>
      <c r="F173" s="9">
        <v>0.13142832277218991</v>
      </c>
      <c r="G173" s="8">
        <v>0.30041905486985693</v>
      </c>
      <c r="H173" s="11">
        <v>9.6037077285862693E-2</v>
      </c>
      <c r="I173" s="11">
        <v>0.12263874955929439</v>
      </c>
      <c r="J173" s="11">
        <v>8.4275808127489291E-2</v>
      </c>
      <c r="K173" s="9">
        <v>0.10531359908848879</v>
      </c>
      <c r="L173" s="9">
        <v>9.501497314201017E-2</v>
      </c>
      <c r="M173" s="11">
        <v>0.103634057752511</v>
      </c>
      <c r="N173" s="11">
        <v>9.7334218287753405E-2</v>
      </c>
      <c r="O173" s="9">
        <v>0.10501002994097761</v>
      </c>
      <c r="P173" s="9">
        <v>0.11347632634865509</v>
      </c>
      <c r="Q173" s="11">
        <v>0.1174938112249328</v>
      </c>
      <c r="R173" s="11">
        <v>0.1142806705564554</v>
      </c>
      <c r="S173" s="11">
        <v>7.3423534390445508E-2</v>
      </c>
      <c r="T173" s="12">
        <v>1.693526618760104E-2</v>
      </c>
      <c r="U173" s="9">
        <v>9.8932637809599128E-2</v>
      </c>
      <c r="V173" s="9">
        <v>7.007038817977107E-2</v>
      </c>
      <c r="W173" s="9">
        <v>7.0138510678939212E-2</v>
      </c>
      <c r="X173" s="9">
        <v>7.6234489384063242E-2</v>
      </c>
      <c r="Y173" s="9">
        <v>0</v>
      </c>
      <c r="Z173" s="9">
        <v>0.1154190777475166</v>
      </c>
      <c r="AA173" s="11">
        <v>9.2105636013935344E-2</v>
      </c>
      <c r="AB173" s="11">
        <v>0.1163213529318724</v>
      </c>
      <c r="AC173" s="11">
        <v>0.1124602347521545</v>
      </c>
      <c r="AD173" s="11">
        <v>0.1185925224738566</v>
      </c>
      <c r="AE173" s="9">
        <v>0.123134868601171</v>
      </c>
      <c r="AF173" s="9">
        <v>0.10032168190831051</v>
      </c>
      <c r="AG173" s="9">
        <v>7.7726060149586385E-2</v>
      </c>
      <c r="AH173" s="9">
        <v>0.12639993143307451</v>
      </c>
      <c r="AI173" s="11">
        <v>0.1064029815447083</v>
      </c>
      <c r="AJ173" s="11">
        <v>9.5337664738247493E-2</v>
      </c>
      <c r="AK173" s="11">
        <v>0</v>
      </c>
      <c r="AL173" s="11">
        <v>0.1795205588886731</v>
      </c>
      <c r="AM173" s="11">
        <v>4.7076439468466937E-2</v>
      </c>
    </row>
    <row r="174" spans="1:39" ht="19.95" customHeight="1" x14ac:dyDescent="0.3">
      <c r="A174" s="17" t="s">
        <v>19</v>
      </c>
      <c r="B174" s="7">
        <v>6.4573121737219769E-2</v>
      </c>
      <c r="C174" s="10">
        <v>0</v>
      </c>
      <c r="D174" s="10">
        <v>1.8217325416504379E-2</v>
      </c>
      <c r="E174" s="10">
        <v>0</v>
      </c>
      <c r="F174" s="9">
        <v>3.8197966725066299E-2</v>
      </c>
      <c r="G174" s="8">
        <v>0.40853484375828608</v>
      </c>
      <c r="H174" s="12">
        <v>3.148770747450421E-2</v>
      </c>
      <c r="I174" s="11">
        <v>6.2128751841768498E-2</v>
      </c>
      <c r="J174" s="13">
        <v>9.2144490293012762E-2</v>
      </c>
      <c r="K174" s="9">
        <v>7.3415137311614712E-2</v>
      </c>
      <c r="L174" s="9">
        <v>4.7241847506620187E-2</v>
      </c>
      <c r="M174" s="11">
        <v>6.4471405854196001E-2</v>
      </c>
      <c r="N174" s="11">
        <v>6.5618874443602621E-2</v>
      </c>
      <c r="O174" s="9">
        <v>6.9901780110019379E-2</v>
      </c>
      <c r="P174" s="9">
        <v>5.9802119659442723E-2</v>
      </c>
      <c r="Q174" s="11">
        <v>7.1994806845905854E-2</v>
      </c>
      <c r="R174" s="11">
        <v>5.812952351091754E-2</v>
      </c>
      <c r="S174" s="11">
        <v>5.276143998010778E-2</v>
      </c>
      <c r="T174" s="11">
        <v>5.9074186244767887E-2</v>
      </c>
      <c r="U174" s="9">
        <v>6.3688739334672922E-2</v>
      </c>
      <c r="V174" s="9">
        <v>5.0379383016576608E-2</v>
      </c>
      <c r="W174" s="9">
        <v>8.0541604727124821E-2</v>
      </c>
      <c r="X174" s="9">
        <v>5.3514504429782853E-2</v>
      </c>
      <c r="Y174" s="9">
        <v>7.5690793995145389E-2</v>
      </c>
      <c r="Z174" s="9">
        <v>7.4120301566160063E-2</v>
      </c>
      <c r="AA174" s="11">
        <v>6.140114667541139E-2</v>
      </c>
      <c r="AB174" s="11">
        <v>8.3043167012406854E-2</v>
      </c>
      <c r="AC174" s="11">
        <v>5.6186041836639118E-2</v>
      </c>
      <c r="AD174" s="11">
        <v>6.1213942007771978E-2</v>
      </c>
      <c r="AE174" s="8">
        <v>0.13199202723032871</v>
      </c>
      <c r="AF174" s="9">
        <v>7.5504449120602321E-2</v>
      </c>
      <c r="AG174" s="9">
        <v>3.8776492370099933E-2</v>
      </c>
      <c r="AH174" s="9">
        <v>4.1778893888471787E-2</v>
      </c>
      <c r="AI174" s="11">
        <v>6.0883880170493142E-2</v>
      </c>
      <c r="AJ174" s="11">
        <v>8.7911108963611678E-2</v>
      </c>
      <c r="AK174" s="11">
        <v>0</v>
      </c>
      <c r="AL174" s="11">
        <v>6.1774304471664522E-2</v>
      </c>
      <c r="AM174" s="11">
        <v>7.3311593058820998E-2</v>
      </c>
    </row>
    <row r="175" spans="1:39" ht="19.95" customHeight="1" x14ac:dyDescent="0.3">
      <c r="A175" s="16" t="s">
        <v>20</v>
      </c>
      <c r="B175" s="7">
        <v>4.4892494179025862E-2</v>
      </c>
      <c r="C175" s="9">
        <v>0</v>
      </c>
      <c r="D175" s="9">
        <v>0</v>
      </c>
      <c r="E175" s="9">
        <v>4.6319926293916812E-2</v>
      </c>
      <c r="F175" s="9">
        <v>3.9403011424780733E-2</v>
      </c>
      <c r="G175" s="9">
        <v>1.1992519885374401E-2</v>
      </c>
      <c r="H175" s="11">
        <v>4.2836179915660778E-2</v>
      </c>
      <c r="I175" s="12">
        <v>2.1532075554361981E-2</v>
      </c>
      <c r="J175" s="13">
        <v>6.859898664904017E-2</v>
      </c>
      <c r="K175" s="9">
        <v>4.3353697813819522E-2</v>
      </c>
      <c r="L175" s="9">
        <v>4.82334332527318E-2</v>
      </c>
      <c r="M175" s="11">
        <v>4.6153194525545421E-2</v>
      </c>
      <c r="N175" s="11">
        <v>3.8795337764303668E-2</v>
      </c>
      <c r="O175" s="9">
        <v>4.0594093686393003E-2</v>
      </c>
      <c r="P175" s="9">
        <v>4.3659962169757469E-2</v>
      </c>
      <c r="Q175" s="11">
        <v>4.26543966349942E-2</v>
      </c>
      <c r="R175" s="11">
        <v>5.516830240946996E-2</v>
      </c>
      <c r="S175" s="11">
        <v>2.541206499452825E-2</v>
      </c>
      <c r="T175" s="11">
        <v>0</v>
      </c>
      <c r="U175" s="9">
        <v>2.601083956955489E-2</v>
      </c>
      <c r="V175" s="10">
        <v>1.26382639816724E-2</v>
      </c>
      <c r="W175" s="9">
        <v>1.857387003904027E-2</v>
      </c>
      <c r="X175" s="9">
        <v>4.4567634203389488E-2</v>
      </c>
      <c r="Y175" s="9">
        <v>0</v>
      </c>
      <c r="Z175" s="8">
        <v>6.2005580480954767E-2</v>
      </c>
      <c r="AA175" s="11">
        <v>5.5078020070441797E-2</v>
      </c>
      <c r="AB175" s="11">
        <v>2.98731690095402E-2</v>
      </c>
      <c r="AC175" s="11">
        <v>1.2821269183189109E-2</v>
      </c>
      <c r="AD175" s="11">
        <v>3.5905628345614782E-2</v>
      </c>
      <c r="AE175" s="8">
        <v>9.4894711818077071E-2</v>
      </c>
      <c r="AF175" s="9">
        <v>5.6263412288432353E-2</v>
      </c>
      <c r="AG175" s="10">
        <v>2.4664438883682589E-2</v>
      </c>
      <c r="AH175" s="9">
        <v>2.5395392737901919E-2</v>
      </c>
      <c r="AI175" s="12">
        <v>3.1345990138110312E-2</v>
      </c>
      <c r="AJ175" s="13">
        <v>7.3100782301808664E-2</v>
      </c>
      <c r="AK175" s="11">
        <v>3.5582164551942637E-2</v>
      </c>
      <c r="AL175" s="11">
        <v>5.5654087508689741E-2</v>
      </c>
      <c r="AM175" s="11">
        <v>9.5934565598488106E-2</v>
      </c>
    </row>
    <row r="178" spans="1:39" x14ac:dyDescent="0.3">
      <c r="A178" s="1" t="s">
        <v>24</v>
      </c>
    </row>
    <row r="179" spans="1:39" ht="160.19999999999999" customHeight="1" x14ac:dyDescent="0.3">
      <c r="A179" s="19" t="s">
        <v>275</v>
      </c>
      <c r="B179" s="33"/>
      <c r="C179" s="33" t="s">
        <v>110</v>
      </c>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row>
    <row r="180" spans="1:39" ht="22.05" customHeight="1" x14ac:dyDescent="0.3">
      <c r="A180" s="2"/>
      <c r="B180" s="2"/>
      <c r="C180" s="51" t="s">
        <v>1</v>
      </c>
      <c r="D180" s="52"/>
      <c r="E180" s="52"/>
      <c r="F180" s="52"/>
      <c r="G180" s="53"/>
      <c r="H180" s="51" t="s">
        <v>2</v>
      </c>
      <c r="I180" s="52"/>
      <c r="J180" s="53"/>
      <c r="K180" s="51" t="s">
        <v>26</v>
      </c>
      <c r="L180" s="53"/>
      <c r="M180" s="51" t="s">
        <v>28</v>
      </c>
      <c r="N180" s="53"/>
      <c r="O180" s="51" t="s">
        <v>29</v>
      </c>
      <c r="P180" s="53"/>
      <c r="Q180" s="51" t="s">
        <v>30</v>
      </c>
      <c r="R180" s="52"/>
      <c r="S180" s="52"/>
      <c r="T180" s="53"/>
      <c r="U180" s="51" t="s">
        <v>31</v>
      </c>
      <c r="V180" s="52"/>
      <c r="W180" s="52"/>
      <c r="X180" s="52"/>
      <c r="Y180" s="52"/>
      <c r="Z180" s="53"/>
      <c r="AA180" s="51" t="s">
        <v>32</v>
      </c>
      <c r="AB180" s="52"/>
      <c r="AC180" s="52"/>
      <c r="AD180" s="53"/>
      <c r="AE180" s="51" t="s">
        <v>33</v>
      </c>
      <c r="AF180" s="52"/>
      <c r="AG180" s="52"/>
      <c r="AH180" s="53"/>
      <c r="AI180" s="51" t="s">
        <v>34</v>
      </c>
      <c r="AJ180" s="52"/>
      <c r="AK180" s="52"/>
      <c r="AL180" s="52"/>
      <c r="AM180" s="53"/>
    </row>
    <row r="181" spans="1:39" ht="58.05" customHeight="1" x14ac:dyDescent="0.3">
      <c r="A181" s="3" t="s">
        <v>35</v>
      </c>
      <c r="B181" s="3" t="s">
        <v>0</v>
      </c>
      <c r="C181" s="3" t="s">
        <v>3</v>
      </c>
      <c r="D181" s="3" t="s">
        <v>4</v>
      </c>
      <c r="E181" s="3" t="s">
        <v>5</v>
      </c>
      <c r="F181" s="3" t="s">
        <v>6</v>
      </c>
      <c r="G181" s="3" t="s">
        <v>7</v>
      </c>
      <c r="H181" s="3" t="s">
        <v>8</v>
      </c>
      <c r="I181" s="3" t="s">
        <v>9</v>
      </c>
      <c r="J181" s="3" t="s">
        <v>10</v>
      </c>
      <c r="K181" s="3" t="s">
        <v>36</v>
      </c>
      <c r="L181" s="3" t="s">
        <v>37</v>
      </c>
      <c r="M181" s="3" t="s">
        <v>40</v>
      </c>
      <c r="N181" s="3" t="s">
        <v>41</v>
      </c>
      <c r="O181" s="3" t="s">
        <v>42</v>
      </c>
      <c r="P181" s="3" t="s">
        <v>43</v>
      </c>
      <c r="Q181" s="3" t="s">
        <v>44</v>
      </c>
      <c r="R181" s="3" t="s">
        <v>45</v>
      </c>
      <c r="S181" s="3" t="s">
        <v>46</v>
      </c>
      <c r="T181" s="3" t="s">
        <v>47</v>
      </c>
      <c r="U181" s="3" t="s">
        <v>48</v>
      </c>
      <c r="V181" s="3" t="s">
        <v>49</v>
      </c>
      <c r="W181" s="3" t="s">
        <v>50</v>
      </c>
      <c r="X181" s="3" t="s">
        <v>51</v>
      </c>
      <c r="Y181" s="3" t="s">
        <v>52</v>
      </c>
      <c r="Z181" s="3" t="s">
        <v>53</v>
      </c>
      <c r="AA181" s="3" t="s">
        <v>54</v>
      </c>
      <c r="AB181" s="3" t="s">
        <v>55</v>
      </c>
      <c r="AC181" s="3" t="s">
        <v>56</v>
      </c>
      <c r="AD181" s="3" t="s">
        <v>57</v>
      </c>
      <c r="AE181" s="3" t="s">
        <v>58</v>
      </c>
      <c r="AF181" s="3" t="s">
        <v>59</v>
      </c>
      <c r="AG181" s="3" t="s">
        <v>60</v>
      </c>
      <c r="AH181" s="3" t="s">
        <v>61</v>
      </c>
      <c r="AI181" s="3" t="s">
        <v>62</v>
      </c>
      <c r="AJ181" s="3" t="s">
        <v>63</v>
      </c>
      <c r="AK181" s="3" t="s">
        <v>64</v>
      </c>
      <c r="AL181" s="3" t="s">
        <v>65</v>
      </c>
      <c r="AM181" s="3" t="s">
        <v>47</v>
      </c>
    </row>
    <row r="182" spans="1:39" ht="19.95" customHeight="1" x14ac:dyDescent="0.3">
      <c r="A182" s="15" t="s">
        <v>11</v>
      </c>
      <c r="B182" s="4">
        <v>629.2897475361824</v>
      </c>
      <c r="C182" s="5">
        <v>106.29465270042419</v>
      </c>
      <c r="D182" s="5">
        <v>79.503010928630829</v>
      </c>
      <c r="E182" s="5">
        <v>122.0135999917984</v>
      </c>
      <c r="F182" s="5">
        <v>208.09903913736341</v>
      </c>
      <c r="G182" s="5">
        <v>55.869214534759521</v>
      </c>
      <c r="H182" s="6">
        <v>160.7053017616272</v>
      </c>
      <c r="I182" s="6">
        <v>230.92572784423831</v>
      </c>
      <c r="J182" s="6">
        <v>237.6587179303169</v>
      </c>
      <c r="K182" s="5">
        <v>392.59186273813248</v>
      </c>
      <c r="L182" s="5">
        <v>235.0202233791351</v>
      </c>
      <c r="M182" s="6">
        <v>431.97089147567749</v>
      </c>
      <c r="N182" s="6">
        <v>193.56571018695831</v>
      </c>
      <c r="O182" s="5">
        <v>365.10052496194839</v>
      </c>
      <c r="P182" s="5">
        <v>182.46190679073331</v>
      </c>
      <c r="Q182" s="6">
        <v>358.3233363032341</v>
      </c>
      <c r="R182" s="6">
        <v>132.76426094770429</v>
      </c>
      <c r="S182" s="6">
        <v>37.19635409116745</v>
      </c>
      <c r="T182" s="6">
        <v>34.887606739997857</v>
      </c>
      <c r="U182" s="5">
        <v>114.58368808031079</v>
      </c>
      <c r="V182" s="5">
        <v>169.86848282814029</v>
      </c>
      <c r="W182" s="5">
        <v>72.370971202850342</v>
      </c>
      <c r="X182" s="5">
        <v>100.5946927070618</v>
      </c>
      <c r="Y182" s="5">
        <v>20.554084658622742</v>
      </c>
      <c r="Z182" s="5">
        <v>301.04780441522598</v>
      </c>
      <c r="AA182" s="6">
        <v>159.82188946008679</v>
      </c>
      <c r="AB182" s="6">
        <v>179.39705413579941</v>
      </c>
      <c r="AC182" s="6">
        <v>132.7473945021629</v>
      </c>
      <c r="AD182" s="6">
        <v>102.15664571523671</v>
      </c>
      <c r="AE182" s="5">
        <v>105.2640602588654</v>
      </c>
      <c r="AF182" s="5">
        <v>182.44743728637701</v>
      </c>
      <c r="AG182" s="5">
        <v>201.68489187955859</v>
      </c>
      <c r="AH182" s="5">
        <v>139.8933581113815</v>
      </c>
      <c r="AI182" s="6">
        <v>398.34236824512482</v>
      </c>
      <c r="AJ182" s="6">
        <v>128.38749551773071</v>
      </c>
      <c r="AK182" s="6">
        <v>32.764395356178277</v>
      </c>
      <c r="AL182" s="6">
        <v>31.630311608314511</v>
      </c>
      <c r="AM182" s="6">
        <v>38.165176808834083</v>
      </c>
    </row>
    <row r="183" spans="1:39" ht="19.95" customHeight="1" x14ac:dyDescent="0.3">
      <c r="A183" s="14" t="s">
        <v>12</v>
      </c>
      <c r="B183" s="4">
        <v>639</v>
      </c>
      <c r="C183" s="5">
        <v>107</v>
      </c>
      <c r="D183" s="5">
        <v>81</v>
      </c>
      <c r="E183" s="5">
        <v>124</v>
      </c>
      <c r="F183" s="5">
        <v>208</v>
      </c>
      <c r="G183" s="5">
        <v>60</v>
      </c>
      <c r="H183" s="6">
        <v>129</v>
      </c>
      <c r="I183" s="6">
        <v>260</v>
      </c>
      <c r="J183" s="6">
        <v>250</v>
      </c>
      <c r="K183" s="5">
        <v>406</v>
      </c>
      <c r="L183" s="5">
        <v>232</v>
      </c>
      <c r="M183" s="6">
        <v>443</v>
      </c>
      <c r="N183" s="6">
        <v>192</v>
      </c>
      <c r="O183" s="5">
        <v>383</v>
      </c>
      <c r="P183" s="5">
        <v>181</v>
      </c>
      <c r="Q183" s="6">
        <v>376</v>
      </c>
      <c r="R183" s="6">
        <v>127</v>
      </c>
      <c r="S183" s="6">
        <v>37</v>
      </c>
      <c r="T183" s="6">
        <v>35</v>
      </c>
      <c r="U183" s="5">
        <v>117</v>
      </c>
      <c r="V183" s="5">
        <v>169</v>
      </c>
      <c r="W183" s="5">
        <v>74</v>
      </c>
      <c r="X183" s="5">
        <v>103</v>
      </c>
      <c r="Y183" s="5">
        <v>20</v>
      </c>
      <c r="Z183" s="5">
        <v>310</v>
      </c>
      <c r="AA183" s="6">
        <v>161</v>
      </c>
      <c r="AB183" s="6">
        <v>180</v>
      </c>
      <c r="AC183" s="6">
        <v>137</v>
      </c>
      <c r="AD183" s="6">
        <v>106</v>
      </c>
      <c r="AE183" s="5">
        <v>99</v>
      </c>
      <c r="AF183" s="5">
        <v>210</v>
      </c>
      <c r="AG183" s="5">
        <v>216</v>
      </c>
      <c r="AH183" s="5">
        <v>114</v>
      </c>
      <c r="AI183" s="6">
        <v>407</v>
      </c>
      <c r="AJ183" s="6">
        <v>137</v>
      </c>
      <c r="AK183" s="6">
        <v>27</v>
      </c>
      <c r="AL183" s="6">
        <v>32</v>
      </c>
      <c r="AM183" s="6">
        <v>36</v>
      </c>
    </row>
    <row r="184" spans="1:39" ht="19.95" customHeight="1" x14ac:dyDescent="0.3">
      <c r="A184" s="17" t="s">
        <v>260</v>
      </c>
      <c r="B184" s="7">
        <v>0.4360673597300353</v>
      </c>
      <c r="C184" s="8">
        <v>0.69753110547200248</v>
      </c>
      <c r="D184" s="9">
        <v>0.50871112096064097</v>
      </c>
      <c r="E184" s="9">
        <v>0.39381376520199551</v>
      </c>
      <c r="F184" s="10">
        <v>0.36479543050546959</v>
      </c>
      <c r="G184" s="10">
        <v>0.27586702133084667</v>
      </c>
      <c r="H184" s="11">
        <v>0.39988529433019121</v>
      </c>
      <c r="I184" s="11">
        <v>0.42928626889117871</v>
      </c>
      <c r="J184" s="11">
        <v>0.46712272407878092</v>
      </c>
      <c r="K184" s="10">
        <v>0.39691948925404669</v>
      </c>
      <c r="L184" s="8">
        <v>0.50457511853636117</v>
      </c>
      <c r="M184" s="11">
        <v>0.42840536918989169</v>
      </c>
      <c r="N184" s="11">
        <v>0.44626519047967489</v>
      </c>
      <c r="O184" s="9">
        <v>0.45781686658366372</v>
      </c>
      <c r="P184" s="9">
        <v>0.42835629236199618</v>
      </c>
      <c r="Q184" s="11">
        <v>0.41633655275379439</v>
      </c>
      <c r="R184" s="11">
        <v>0.44801199418150728</v>
      </c>
      <c r="S184" s="11">
        <v>0.52794017963270956</v>
      </c>
      <c r="T184" s="11">
        <v>0.37321563887012499</v>
      </c>
      <c r="U184" s="9">
        <v>0.447250452447921</v>
      </c>
      <c r="V184" s="8">
        <v>0.52439605021814661</v>
      </c>
      <c r="W184" s="8">
        <v>0.59053083871143897</v>
      </c>
      <c r="X184" s="9">
        <v>0.51692448410264047</v>
      </c>
      <c r="Y184" s="9">
        <v>0.5628459372897342</v>
      </c>
      <c r="Z184" s="10">
        <v>0.37131655193294721</v>
      </c>
      <c r="AA184" s="11">
        <v>0.45967534684082662</v>
      </c>
      <c r="AB184" s="11">
        <v>0.38217872167638078</v>
      </c>
      <c r="AC184" s="11">
        <v>0.49029995199956089</v>
      </c>
      <c r="AD184" s="11">
        <v>0.4502798418224927</v>
      </c>
      <c r="AE184" s="9">
        <v>0.38668005781774067</v>
      </c>
      <c r="AF184" s="9">
        <v>0.4329432989296263</v>
      </c>
      <c r="AG184" s="9">
        <v>0.44707426941466671</v>
      </c>
      <c r="AH184" s="9">
        <v>0.46143495022694481</v>
      </c>
      <c r="AI184" s="11">
        <v>0.44720925313008952</v>
      </c>
      <c r="AJ184" s="11">
        <v>0.45202173446777211</v>
      </c>
      <c r="AK184" s="11">
        <v>0.35641386865827851</v>
      </c>
      <c r="AL184" s="11">
        <v>0.41372290806670542</v>
      </c>
      <c r="AM184" s="11">
        <v>0.35300551534457969</v>
      </c>
    </row>
    <row r="185" spans="1:39" ht="19.95" customHeight="1" x14ac:dyDescent="0.3">
      <c r="A185" s="16" t="s">
        <v>14</v>
      </c>
      <c r="B185" s="7">
        <v>7.4885790262433152E-2</v>
      </c>
      <c r="C185" s="8">
        <v>0.1345604892498462</v>
      </c>
      <c r="D185" s="9">
        <v>0.1268181349360821</v>
      </c>
      <c r="E185" s="9">
        <v>4.1086013397390292E-2</v>
      </c>
      <c r="F185" s="9">
        <v>5.5325599223663133E-2</v>
      </c>
      <c r="G185" s="9">
        <v>6.4069004180257225E-2</v>
      </c>
      <c r="H185" s="11">
        <v>5.3187541596698119E-2</v>
      </c>
      <c r="I185" s="11">
        <v>9.9311366201787987E-2</v>
      </c>
      <c r="J185" s="11">
        <v>6.5824602349621703E-2</v>
      </c>
      <c r="K185" s="10">
        <v>5.5940792514205182E-2</v>
      </c>
      <c r="L185" s="8">
        <v>0.107067212133068</v>
      </c>
      <c r="M185" s="11">
        <v>8.5291636214137836E-2</v>
      </c>
      <c r="N185" s="11">
        <v>4.2550913562502859E-2</v>
      </c>
      <c r="O185" s="9">
        <v>7.8116283126585251E-2</v>
      </c>
      <c r="P185" s="9">
        <v>6.9567014138862571E-2</v>
      </c>
      <c r="Q185" s="11">
        <v>8.0226039448205319E-2</v>
      </c>
      <c r="R185" s="11">
        <v>6.5180675205237473E-2</v>
      </c>
      <c r="S185" s="11">
        <v>3.0327950604096762E-2</v>
      </c>
      <c r="T185" s="11">
        <v>7.1784631530398588E-2</v>
      </c>
      <c r="U185" s="9">
        <v>8.0750137191477764E-2</v>
      </c>
      <c r="V185" s="9">
        <v>6.2345880510729861E-2</v>
      </c>
      <c r="W185" s="9">
        <v>0.1046853731693532</v>
      </c>
      <c r="X185" s="9">
        <v>0.10948391345980429</v>
      </c>
      <c r="Y185" s="9">
        <v>4.4206634793788807E-2</v>
      </c>
      <c r="Z185" s="9">
        <v>7.3020523512210986E-2</v>
      </c>
      <c r="AA185" s="13">
        <v>0.13069093992411729</v>
      </c>
      <c r="AB185" s="11">
        <v>5.6718293244654758E-2</v>
      </c>
      <c r="AC185" s="11">
        <v>7.9380175463722266E-2</v>
      </c>
      <c r="AD185" s="12">
        <v>2.6032545061092979E-2</v>
      </c>
      <c r="AE185" s="9">
        <v>7.8028902931637917E-2</v>
      </c>
      <c r="AF185" s="9">
        <v>8.7409269120082192E-2</v>
      </c>
      <c r="AG185" s="9">
        <v>7.3612718216202147E-2</v>
      </c>
      <c r="AH185" s="9">
        <v>5.8023131028657492E-2</v>
      </c>
      <c r="AI185" s="11">
        <v>8.4964213620846718E-2</v>
      </c>
      <c r="AJ185" s="11">
        <v>6.5045801921427171E-2</v>
      </c>
      <c r="AK185" s="11">
        <v>0</v>
      </c>
      <c r="AL185" s="11">
        <v>0.1182733961425302</v>
      </c>
      <c r="AM185" s="11">
        <v>3.112580892354315E-2</v>
      </c>
    </row>
    <row r="186" spans="1:39" ht="19.95" customHeight="1" x14ac:dyDescent="0.3">
      <c r="A186" s="17" t="s">
        <v>15</v>
      </c>
      <c r="B186" s="7">
        <v>0.3611815694676021</v>
      </c>
      <c r="C186" s="8">
        <v>0.56297061622215627</v>
      </c>
      <c r="D186" s="9">
        <v>0.3818929860245589</v>
      </c>
      <c r="E186" s="9">
        <v>0.35272775180460519</v>
      </c>
      <c r="F186" s="10">
        <v>0.3094698312818065</v>
      </c>
      <c r="G186" s="10">
        <v>0.21179801715058949</v>
      </c>
      <c r="H186" s="11">
        <v>0.34669775273349313</v>
      </c>
      <c r="I186" s="11">
        <v>0.32997490268939073</v>
      </c>
      <c r="J186" s="11">
        <v>0.40129812172915907</v>
      </c>
      <c r="K186" s="9">
        <v>0.34097869673984149</v>
      </c>
      <c r="L186" s="9">
        <v>0.39750790640329309</v>
      </c>
      <c r="M186" s="11">
        <v>0.34311373297575393</v>
      </c>
      <c r="N186" s="11">
        <v>0.40371427691717199</v>
      </c>
      <c r="O186" s="9">
        <v>0.37970058345707852</v>
      </c>
      <c r="P186" s="9">
        <v>0.35878927822313372</v>
      </c>
      <c r="Q186" s="11">
        <v>0.33611051330558911</v>
      </c>
      <c r="R186" s="11">
        <v>0.38283131897626987</v>
      </c>
      <c r="S186" s="13">
        <v>0.4976122290286128</v>
      </c>
      <c r="T186" s="11">
        <v>0.30143100733972639</v>
      </c>
      <c r="U186" s="9">
        <v>0.36650031525644322</v>
      </c>
      <c r="V186" s="8">
        <v>0.4620501697074168</v>
      </c>
      <c r="W186" s="8">
        <v>0.4858454655420858</v>
      </c>
      <c r="X186" s="9">
        <v>0.40744057064283612</v>
      </c>
      <c r="Y186" s="9">
        <v>0.51863930249594536</v>
      </c>
      <c r="Z186" s="10">
        <v>0.29829602842073621</v>
      </c>
      <c r="AA186" s="11">
        <v>0.32898440691670933</v>
      </c>
      <c r="AB186" s="11">
        <v>0.32546042843172601</v>
      </c>
      <c r="AC186" s="11">
        <v>0.41091977653583872</v>
      </c>
      <c r="AD186" s="11">
        <v>0.42424729676139972</v>
      </c>
      <c r="AE186" s="9">
        <v>0.30865115488610279</v>
      </c>
      <c r="AF186" s="9">
        <v>0.34553402980954412</v>
      </c>
      <c r="AG186" s="9">
        <v>0.37346155119846458</v>
      </c>
      <c r="AH186" s="9">
        <v>0.40341181919828728</v>
      </c>
      <c r="AI186" s="11">
        <v>0.36224503950924269</v>
      </c>
      <c r="AJ186" s="11">
        <v>0.38697593254634488</v>
      </c>
      <c r="AK186" s="11">
        <v>0.35641386865827851</v>
      </c>
      <c r="AL186" s="11">
        <v>0.29544951192417518</v>
      </c>
      <c r="AM186" s="11">
        <v>0.32187970642103658</v>
      </c>
    </row>
    <row r="187" spans="1:39" ht="19.95" customHeight="1" x14ac:dyDescent="0.3">
      <c r="A187" s="16" t="s">
        <v>261</v>
      </c>
      <c r="B187" s="7">
        <v>0.52202842154870444</v>
      </c>
      <c r="C187" s="10">
        <v>0.27159783364807483</v>
      </c>
      <c r="D187" s="9">
        <v>0.45214083817436979</v>
      </c>
      <c r="E187" s="9">
        <v>0.60618623479800449</v>
      </c>
      <c r="F187" s="8">
        <v>0.60897438759660349</v>
      </c>
      <c r="G187" s="8">
        <v>0.64429145051899983</v>
      </c>
      <c r="H187" s="11">
        <v>0.5721227183467904</v>
      </c>
      <c r="I187" s="11">
        <v>0.5306695869368625</v>
      </c>
      <c r="J187" s="11">
        <v>0.47975820071421649</v>
      </c>
      <c r="K187" s="8">
        <v>0.56195628983263057</v>
      </c>
      <c r="L187" s="10">
        <v>0.45191857983234368</v>
      </c>
      <c r="M187" s="11">
        <v>0.54087989461440367</v>
      </c>
      <c r="N187" s="11">
        <v>0.48604708099005323</v>
      </c>
      <c r="O187" s="9">
        <v>0.50619738337654141</v>
      </c>
      <c r="P187" s="9">
        <v>0.519527073662158</v>
      </c>
      <c r="Q187" s="11">
        <v>0.54537694446879859</v>
      </c>
      <c r="R187" s="11">
        <v>0.53074255594282616</v>
      </c>
      <c r="S187" s="12">
        <v>0.3857755760313199</v>
      </c>
      <c r="T187" s="11">
        <v>0.53792506840149168</v>
      </c>
      <c r="U187" s="9">
        <v>0.52379085553156668</v>
      </c>
      <c r="V187" s="10">
        <v>0.44181971503238859</v>
      </c>
      <c r="W187" s="10">
        <v>0.39923696338807507</v>
      </c>
      <c r="X187" s="9">
        <v>0.4757141523932793</v>
      </c>
      <c r="Y187" s="9">
        <v>0.4371540627102658</v>
      </c>
      <c r="Z187" s="8">
        <v>0.56914982300921557</v>
      </c>
      <c r="AA187" s="11">
        <v>0.48826149199236563</v>
      </c>
      <c r="AB187" s="11">
        <v>0.56398340125321589</v>
      </c>
      <c r="AC187" s="11">
        <v>0.48252056656203751</v>
      </c>
      <c r="AD187" s="11">
        <v>0.52857590701000423</v>
      </c>
      <c r="AE187" s="9">
        <v>0.52395448737250072</v>
      </c>
      <c r="AF187" s="9">
        <v>0.51767705846161605</v>
      </c>
      <c r="AG187" s="9">
        <v>0.53546447987943491</v>
      </c>
      <c r="AH187" s="9">
        <v>0.5068833105490046</v>
      </c>
      <c r="AI187" s="11">
        <v>0.51507490453399685</v>
      </c>
      <c r="AJ187" s="11">
        <v>0.49637490793667388</v>
      </c>
      <c r="AK187" s="11">
        <v>0.60148827385543513</v>
      </c>
      <c r="AL187" s="11">
        <v>0.56286555844074204</v>
      </c>
      <c r="AM187" s="11">
        <v>0.57884265901452669</v>
      </c>
    </row>
    <row r="188" spans="1:39" ht="19.95" customHeight="1" x14ac:dyDescent="0.3">
      <c r="A188" s="17" t="s">
        <v>17</v>
      </c>
      <c r="B188" s="7">
        <v>0.40052856774978152</v>
      </c>
      <c r="C188" s="10">
        <v>0.22640927255646359</v>
      </c>
      <c r="D188" s="9">
        <v>0.41255126282325971</v>
      </c>
      <c r="E188" s="8">
        <v>0.50465659406582453</v>
      </c>
      <c r="F188" s="8">
        <v>0.47335038721654582</v>
      </c>
      <c r="G188" s="9">
        <v>0.33302431476952382</v>
      </c>
      <c r="H188" s="11">
        <v>0.45240460051673848</v>
      </c>
      <c r="I188" s="11">
        <v>0.39589221275432518</v>
      </c>
      <c r="J188" s="11">
        <v>0.36995489508412999</v>
      </c>
      <c r="K188" s="9">
        <v>0.41604229905691142</v>
      </c>
      <c r="L188" s="9">
        <v>0.3703342522841499</v>
      </c>
      <c r="M188" s="11">
        <v>0.41190305931397703</v>
      </c>
      <c r="N188" s="11">
        <v>0.37887740833297928</v>
      </c>
      <c r="O188" s="9">
        <v>0.376973666390229</v>
      </c>
      <c r="P188" s="9">
        <v>0.40492176770899369</v>
      </c>
      <c r="Q188" s="11">
        <v>0.41469009955945818</v>
      </c>
      <c r="R188" s="11">
        <v>0.42660348037222667</v>
      </c>
      <c r="S188" s="12">
        <v>0.27729366023384738</v>
      </c>
      <c r="T188" s="11">
        <v>0.46805641943229409</v>
      </c>
      <c r="U188" s="9">
        <v>0.37289499802326032</v>
      </c>
      <c r="V188" s="9">
        <v>0.39140407546873968</v>
      </c>
      <c r="W188" s="9">
        <v>0.31869241903728979</v>
      </c>
      <c r="X188" s="9">
        <v>0.3744329652008398</v>
      </c>
      <c r="Y188" s="9">
        <v>0.33528792883203412</v>
      </c>
      <c r="Z188" s="9">
        <v>0.42549787586830518</v>
      </c>
      <c r="AA188" s="11">
        <v>0.39931608211892528</v>
      </c>
      <c r="AB188" s="11">
        <v>0.44141917305658418</v>
      </c>
      <c r="AC188" s="11">
        <v>0.35920655794568768</v>
      </c>
      <c r="AD188" s="11">
        <v>0.389441033903909</v>
      </c>
      <c r="AE188" s="9">
        <v>0.41270019284682657</v>
      </c>
      <c r="AF188" s="9">
        <v>0.36731836008690899</v>
      </c>
      <c r="AG188" s="9">
        <v>0.41951914070013541</v>
      </c>
      <c r="AH188" s="9">
        <v>0.40730352091945371</v>
      </c>
      <c r="AI188" s="11">
        <v>0.39064326890335982</v>
      </c>
      <c r="AJ188" s="11">
        <v>0.39061834088830483</v>
      </c>
      <c r="AK188" s="11">
        <v>0.56326349633330886</v>
      </c>
      <c r="AL188" s="11">
        <v>0.37393120719397421</v>
      </c>
      <c r="AM188" s="11">
        <v>0.41937962214484792</v>
      </c>
    </row>
    <row r="189" spans="1:39" ht="19.95" customHeight="1" x14ac:dyDescent="0.3">
      <c r="A189" s="16" t="s">
        <v>18</v>
      </c>
      <c r="B189" s="7">
        <v>9.0761859518476123E-2</v>
      </c>
      <c r="C189" s="10">
        <v>4.5188561091611158E-2</v>
      </c>
      <c r="D189" s="10">
        <v>2.7002725179343531E-2</v>
      </c>
      <c r="E189" s="9">
        <v>0.10152964073218</v>
      </c>
      <c r="F189" s="9">
        <v>0.10044511072440079</v>
      </c>
      <c r="G189" s="8">
        <v>0.20308641499831409</v>
      </c>
      <c r="H189" s="11">
        <v>0.1043970264442582</v>
      </c>
      <c r="I189" s="11">
        <v>9.5733198826548807E-2</v>
      </c>
      <c r="J189" s="11">
        <v>7.6711233509316162E-2</v>
      </c>
      <c r="K189" s="9">
        <v>0.1011298265594095</v>
      </c>
      <c r="L189" s="9">
        <v>7.4090477936714222E-2</v>
      </c>
      <c r="M189" s="11">
        <v>9.801530489688387E-2</v>
      </c>
      <c r="N189" s="11">
        <v>7.6334537834504154E-2</v>
      </c>
      <c r="O189" s="9">
        <v>9.0063144392371355E-2</v>
      </c>
      <c r="P189" s="9">
        <v>9.2047679093639617E-2</v>
      </c>
      <c r="Q189" s="11">
        <v>9.8423392795035036E-2</v>
      </c>
      <c r="R189" s="11">
        <v>6.466734061661028E-2</v>
      </c>
      <c r="S189" s="11">
        <v>6.0052248880379237E-2</v>
      </c>
      <c r="T189" s="11">
        <v>6.9868648969197561E-2</v>
      </c>
      <c r="U189" s="9">
        <v>0.116631062169922</v>
      </c>
      <c r="V189" s="10">
        <v>3.7333734100574271E-2</v>
      </c>
      <c r="W189" s="9">
        <v>6.9756863653291742E-2</v>
      </c>
      <c r="X189" s="9">
        <v>7.4822381467374646E-2</v>
      </c>
      <c r="Y189" s="9">
        <v>0.10186613387823169</v>
      </c>
      <c r="Z189" s="9">
        <v>0.1012822556137131</v>
      </c>
      <c r="AA189" s="11">
        <v>5.2216538193528859E-2</v>
      </c>
      <c r="AB189" s="11">
        <v>9.9872778308654528E-2</v>
      </c>
      <c r="AC189" s="11">
        <v>7.880245166155779E-2</v>
      </c>
      <c r="AD189" s="11">
        <v>0.1224745419844553</v>
      </c>
      <c r="AE189" s="9">
        <v>8.4768662118999763E-2</v>
      </c>
      <c r="AF189" s="9">
        <v>9.6473602342300929E-2</v>
      </c>
      <c r="AG189" s="9">
        <v>9.5347147400217019E-2</v>
      </c>
      <c r="AH189" s="9">
        <v>8.1211671738683308E-2</v>
      </c>
      <c r="AI189" s="11">
        <v>9.9564397528916673E-2</v>
      </c>
      <c r="AJ189" s="11">
        <v>7.2953543165856338E-2</v>
      </c>
      <c r="AK189" s="11">
        <v>3.8224777522126267E-2</v>
      </c>
      <c r="AL189" s="11">
        <v>5.9380051469790272E-2</v>
      </c>
      <c r="AM189" s="11">
        <v>0.1299049610567482</v>
      </c>
    </row>
    <row r="190" spans="1:39" ht="19.95" customHeight="1" x14ac:dyDescent="0.3">
      <c r="A190" s="17" t="s">
        <v>19</v>
      </c>
      <c r="B190" s="7">
        <v>3.0737994280446851E-2</v>
      </c>
      <c r="C190" s="9">
        <v>0</v>
      </c>
      <c r="D190" s="9">
        <v>1.258685017176662E-2</v>
      </c>
      <c r="E190" s="10">
        <v>0</v>
      </c>
      <c r="F190" s="9">
        <v>3.5178889655656902E-2</v>
      </c>
      <c r="G190" s="8">
        <v>0.10818072075116179</v>
      </c>
      <c r="H190" s="11">
        <v>1.5321091385793651E-2</v>
      </c>
      <c r="I190" s="11">
        <v>3.9044175355988558E-2</v>
      </c>
      <c r="J190" s="11">
        <v>3.3092072120770297E-2</v>
      </c>
      <c r="K190" s="8">
        <v>4.4784164216309687E-2</v>
      </c>
      <c r="L190" s="10">
        <v>7.4938496114795817E-3</v>
      </c>
      <c r="M190" s="11">
        <v>3.0961530403542829E-2</v>
      </c>
      <c r="N190" s="11">
        <v>3.0835134822569769E-2</v>
      </c>
      <c r="O190" s="9">
        <v>3.9160572593941047E-2</v>
      </c>
      <c r="P190" s="9">
        <v>2.2557626859524699E-2</v>
      </c>
      <c r="Q190" s="11">
        <v>3.2263452114305383E-2</v>
      </c>
      <c r="R190" s="11">
        <v>3.9471734953989257E-2</v>
      </c>
      <c r="S190" s="11">
        <v>4.842966691709321E-2</v>
      </c>
      <c r="T190" s="11">
        <v>0</v>
      </c>
      <c r="U190" s="9">
        <v>3.4264795338384321E-2</v>
      </c>
      <c r="V190" s="9">
        <v>1.3081905463074601E-2</v>
      </c>
      <c r="W190" s="9">
        <v>1.0787680697493571E-2</v>
      </c>
      <c r="X190" s="9">
        <v>2.6458805725064861E-2</v>
      </c>
      <c r="Y190" s="9">
        <v>0</v>
      </c>
      <c r="Z190" s="9">
        <v>4.2369691527197308E-2</v>
      </c>
      <c r="AA190" s="11">
        <v>3.6728871679911401E-2</v>
      </c>
      <c r="AB190" s="11">
        <v>2.269144988797726E-2</v>
      </c>
      <c r="AC190" s="11">
        <v>4.4511556954792073E-2</v>
      </c>
      <c r="AD190" s="11">
        <v>1.666033112163998E-2</v>
      </c>
      <c r="AE190" s="9">
        <v>2.6485632406674391E-2</v>
      </c>
      <c r="AF190" s="8">
        <v>5.3885096032406127E-2</v>
      </c>
      <c r="AG190" s="9">
        <v>2.0598191779082481E-2</v>
      </c>
      <c r="AH190" s="9">
        <v>1.836811789086756E-2</v>
      </c>
      <c r="AI190" s="11">
        <v>2.4867238101720372E-2</v>
      </c>
      <c r="AJ190" s="11">
        <v>3.2803023882512702E-2</v>
      </c>
      <c r="AK190" s="11">
        <v>0</v>
      </c>
      <c r="AL190" s="13">
        <v>0.12955429977697749</v>
      </c>
      <c r="AM190" s="11">
        <v>2.9558075812930611E-2</v>
      </c>
    </row>
    <row r="191" spans="1:39" ht="19.95" customHeight="1" x14ac:dyDescent="0.3">
      <c r="A191" s="16" t="s">
        <v>20</v>
      </c>
      <c r="B191" s="7">
        <v>4.1904218721260288E-2</v>
      </c>
      <c r="C191" s="9">
        <v>3.087106087992271E-2</v>
      </c>
      <c r="D191" s="9">
        <v>3.9148040864989221E-2</v>
      </c>
      <c r="E191" s="10">
        <v>0</v>
      </c>
      <c r="F191" s="9">
        <v>2.6230181897926849E-2</v>
      </c>
      <c r="G191" s="8">
        <v>7.9841528150153496E-2</v>
      </c>
      <c r="H191" s="11">
        <v>2.7991987323018431E-2</v>
      </c>
      <c r="I191" s="11">
        <v>4.0044144171958833E-2</v>
      </c>
      <c r="J191" s="11">
        <v>5.3119075207002639E-2</v>
      </c>
      <c r="K191" s="9">
        <v>4.112422091332274E-2</v>
      </c>
      <c r="L191" s="9">
        <v>4.3506301631295152E-2</v>
      </c>
      <c r="M191" s="12">
        <v>3.0714736195704521E-2</v>
      </c>
      <c r="N191" s="13">
        <v>6.7687728530271871E-2</v>
      </c>
      <c r="O191" s="9">
        <v>3.5985750039794859E-2</v>
      </c>
      <c r="P191" s="9">
        <v>5.2116633975845719E-2</v>
      </c>
      <c r="Q191" s="11">
        <v>3.8286502777406937E-2</v>
      </c>
      <c r="R191" s="11">
        <v>2.1245449875666459E-2</v>
      </c>
      <c r="S191" s="13">
        <v>8.6284244335970553E-2</v>
      </c>
      <c r="T191" s="11">
        <v>8.8859292728383374E-2</v>
      </c>
      <c r="U191" s="9">
        <v>2.8958692020512319E-2</v>
      </c>
      <c r="V191" s="9">
        <v>3.3784234749464723E-2</v>
      </c>
      <c r="W191" s="9">
        <v>1.02321979004859E-2</v>
      </c>
      <c r="X191" s="9">
        <v>7.3613635040802377E-3</v>
      </c>
      <c r="Y191" s="9">
        <v>0</v>
      </c>
      <c r="Z191" s="9">
        <v>5.9533625057837297E-2</v>
      </c>
      <c r="AA191" s="11">
        <v>5.2063161166807821E-2</v>
      </c>
      <c r="AB191" s="11">
        <v>5.3837877070403287E-2</v>
      </c>
      <c r="AC191" s="11">
        <v>2.717948143840156E-2</v>
      </c>
      <c r="AD191" s="11">
        <v>2.1144251167503039E-2</v>
      </c>
      <c r="AE191" s="8">
        <v>8.9365454809758563E-2</v>
      </c>
      <c r="AF191" s="9">
        <v>4.9379642608757671E-2</v>
      </c>
      <c r="AG191" s="10">
        <v>1.7461250705898421E-2</v>
      </c>
      <c r="AH191" s="9">
        <v>3.1681739224050577E-2</v>
      </c>
      <c r="AI191" s="11">
        <v>3.7715842335913692E-2</v>
      </c>
      <c r="AJ191" s="11">
        <v>5.1603357595554067E-2</v>
      </c>
      <c r="AK191" s="11">
        <v>4.209785748628634E-2</v>
      </c>
      <c r="AL191" s="11">
        <v>2.3411533492552612E-2</v>
      </c>
      <c r="AM191" s="11">
        <v>6.8151825640893574E-2</v>
      </c>
    </row>
    <row r="194" spans="1:39" x14ac:dyDescent="0.3">
      <c r="A194" s="1" t="s">
        <v>24</v>
      </c>
    </row>
    <row r="195" spans="1:39" ht="70.05" customHeight="1" x14ac:dyDescent="0.3">
      <c r="A195" s="19" t="s">
        <v>235</v>
      </c>
      <c r="B195" s="33"/>
      <c r="C195" s="33" t="s">
        <v>111</v>
      </c>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c r="AH195" s="18"/>
      <c r="AI195" s="18"/>
      <c r="AJ195" s="18"/>
      <c r="AK195" s="18"/>
      <c r="AL195" s="18"/>
      <c r="AM195" s="18"/>
    </row>
    <row r="196" spans="1:39" ht="22.05" customHeight="1" x14ac:dyDescent="0.3">
      <c r="A196" s="2"/>
      <c r="B196" s="2"/>
      <c r="C196" s="51" t="s">
        <v>1</v>
      </c>
      <c r="D196" s="52"/>
      <c r="E196" s="52"/>
      <c r="F196" s="52"/>
      <c r="G196" s="53"/>
      <c r="H196" s="51" t="s">
        <v>2</v>
      </c>
      <c r="I196" s="52"/>
      <c r="J196" s="53"/>
      <c r="K196" s="51" t="s">
        <v>26</v>
      </c>
      <c r="L196" s="53"/>
      <c r="M196" s="51" t="s">
        <v>28</v>
      </c>
      <c r="N196" s="53"/>
      <c r="O196" s="51" t="s">
        <v>29</v>
      </c>
      <c r="P196" s="53"/>
      <c r="Q196" s="51" t="s">
        <v>30</v>
      </c>
      <c r="R196" s="52"/>
      <c r="S196" s="52"/>
      <c r="T196" s="53"/>
      <c r="U196" s="51" t="s">
        <v>31</v>
      </c>
      <c r="V196" s="52"/>
      <c r="W196" s="52"/>
      <c r="X196" s="52"/>
      <c r="Y196" s="52"/>
      <c r="Z196" s="53"/>
      <c r="AA196" s="51" t="s">
        <v>32</v>
      </c>
      <c r="AB196" s="52"/>
      <c r="AC196" s="52"/>
      <c r="AD196" s="53"/>
      <c r="AE196" s="51" t="s">
        <v>33</v>
      </c>
      <c r="AF196" s="52"/>
      <c r="AG196" s="52"/>
      <c r="AH196" s="53"/>
      <c r="AI196" s="51" t="s">
        <v>34</v>
      </c>
      <c r="AJ196" s="52"/>
      <c r="AK196" s="52"/>
      <c r="AL196" s="52"/>
      <c r="AM196" s="53"/>
    </row>
    <row r="197" spans="1:39" ht="58.05" customHeight="1" x14ac:dyDescent="0.3">
      <c r="A197" s="3" t="s">
        <v>35</v>
      </c>
      <c r="B197" s="3" t="s">
        <v>0</v>
      </c>
      <c r="C197" s="3" t="s">
        <v>3</v>
      </c>
      <c r="D197" s="3" t="s">
        <v>4</v>
      </c>
      <c r="E197" s="3" t="s">
        <v>5</v>
      </c>
      <c r="F197" s="3" t="s">
        <v>6</v>
      </c>
      <c r="G197" s="3" t="s">
        <v>7</v>
      </c>
      <c r="H197" s="3" t="s">
        <v>8</v>
      </c>
      <c r="I197" s="3" t="s">
        <v>9</v>
      </c>
      <c r="J197" s="3" t="s">
        <v>10</v>
      </c>
      <c r="K197" s="3" t="s">
        <v>36</v>
      </c>
      <c r="L197" s="3" t="s">
        <v>37</v>
      </c>
      <c r="M197" s="3" t="s">
        <v>40</v>
      </c>
      <c r="N197" s="3" t="s">
        <v>41</v>
      </c>
      <c r="O197" s="3" t="s">
        <v>42</v>
      </c>
      <c r="P197" s="3" t="s">
        <v>43</v>
      </c>
      <c r="Q197" s="3" t="s">
        <v>44</v>
      </c>
      <c r="R197" s="3" t="s">
        <v>45</v>
      </c>
      <c r="S197" s="3" t="s">
        <v>46</v>
      </c>
      <c r="T197" s="3" t="s">
        <v>47</v>
      </c>
      <c r="U197" s="3" t="s">
        <v>48</v>
      </c>
      <c r="V197" s="3" t="s">
        <v>49</v>
      </c>
      <c r="W197" s="3" t="s">
        <v>50</v>
      </c>
      <c r="X197" s="3" t="s">
        <v>51</v>
      </c>
      <c r="Y197" s="3" t="s">
        <v>52</v>
      </c>
      <c r="Z197" s="3" t="s">
        <v>53</v>
      </c>
      <c r="AA197" s="3" t="s">
        <v>54</v>
      </c>
      <c r="AB197" s="3" t="s">
        <v>55</v>
      </c>
      <c r="AC197" s="3" t="s">
        <v>56</v>
      </c>
      <c r="AD197" s="3" t="s">
        <v>57</v>
      </c>
      <c r="AE197" s="3" t="s">
        <v>58</v>
      </c>
      <c r="AF197" s="3" t="s">
        <v>59</v>
      </c>
      <c r="AG197" s="3" t="s">
        <v>60</v>
      </c>
      <c r="AH197" s="3" t="s">
        <v>61</v>
      </c>
      <c r="AI197" s="3" t="s">
        <v>62</v>
      </c>
      <c r="AJ197" s="3" t="s">
        <v>63</v>
      </c>
      <c r="AK197" s="3" t="s">
        <v>64</v>
      </c>
      <c r="AL197" s="3" t="s">
        <v>65</v>
      </c>
      <c r="AM197" s="3" t="s">
        <v>47</v>
      </c>
    </row>
    <row r="198" spans="1:39" ht="19.95" customHeight="1" x14ac:dyDescent="0.3">
      <c r="A198" s="15" t="s">
        <v>11</v>
      </c>
      <c r="B198" s="4">
        <v>626.74244982004166</v>
      </c>
      <c r="C198" s="5">
        <v>115.4430468678474</v>
      </c>
      <c r="D198" s="5">
        <v>85.377186119556427</v>
      </c>
      <c r="E198" s="5">
        <v>131.0782778263092</v>
      </c>
      <c r="F198" s="5">
        <v>180.43109494447711</v>
      </c>
      <c r="G198" s="5">
        <v>58.053024351596832</v>
      </c>
      <c r="H198" s="6">
        <v>142.65778732299799</v>
      </c>
      <c r="I198" s="6">
        <v>242.33320999145511</v>
      </c>
      <c r="J198" s="6">
        <v>241.7514525055885</v>
      </c>
      <c r="K198" s="5">
        <v>396.53210014104837</v>
      </c>
      <c r="L198" s="5">
        <v>228.2846973538399</v>
      </c>
      <c r="M198" s="6">
        <v>428.09187769889832</v>
      </c>
      <c r="N198" s="6">
        <v>195.22072494029999</v>
      </c>
      <c r="O198" s="5">
        <v>363.80557215213781</v>
      </c>
      <c r="P198" s="5">
        <v>193.67164981365201</v>
      </c>
      <c r="Q198" s="6">
        <v>360.29040092229837</v>
      </c>
      <c r="R198" s="6">
        <v>133.618980884552</v>
      </c>
      <c r="S198" s="6">
        <v>27.665498793125149</v>
      </c>
      <c r="T198" s="6">
        <v>39.142881691455841</v>
      </c>
      <c r="U198" s="5">
        <v>120.77064073085781</v>
      </c>
      <c r="V198" s="5">
        <v>148.41632741689679</v>
      </c>
      <c r="W198" s="5">
        <v>76.007292866706848</v>
      </c>
      <c r="X198" s="5">
        <v>98.469793677330017</v>
      </c>
      <c r="Y198" s="5">
        <v>19.003744006156921</v>
      </c>
      <c r="Z198" s="5">
        <v>318.76337468624109</v>
      </c>
      <c r="AA198" s="6">
        <v>165.3224014043808</v>
      </c>
      <c r="AB198" s="6">
        <v>177.43035084009171</v>
      </c>
      <c r="AC198" s="6">
        <v>119.8698161840439</v>
      </c>
      <c r="AD198" s="6">
        <v>116.9721847176552</v>
      </c>
      <c r="AE198" s="5">
        <v>97.627814292907715</v>
      </c>
      <c r="AF198" s="5">
        <v>184.94192922115329</v>
      </c>
      <c r="AG198" s="5">
        <v>220.46731144189829</v>
      </c>
      <c r="AH198" s="5">
        <v>123.70539486408229</v>
      </c>
      <c r="AI198" s="6">
        <v>401.4581298828125</v>
      </c>
      <c r="AJ198" s="6">
        <v>129.71666789054871</v>
      </c>
      <c r="AK198" s="6">
        <v>30.296528458595279</v>
      </c>
      <c r="AL198" s="6">
        <v>33.950088560581207</v>
      </c>
      <c r="AM198" s="6">
        <v>31.321035027503971</v>
      </c>
    </row>
    <row r="199" spans="1:39" ht="19.95" customHeight="1" x14ac:dyDescent="0.3">
      <c r="A199" s="14" t="s">
        <v>12</v>
      </c>
      <c r="B199" s="4">
        <v>643</v>
      </c>
      <c r="C199" s="5">
        <v>116</v>
      </c>
      <c r="D199" s="5">
        <v>88</v>
      </c>
      <c r="E199" s="5">
        <v>136</v>
      </c>
      <c r="F199" s="5">
        <v>184</v>
      </c>
      <c r="G199" s="5">
        <v>62</v>
      </c>
      <c r="H199" s="6">
        <v>115</v>
      </c>
      <c r="I199" s="6">
        <v>276</v>
      </c>
      <c r="J199" s="6">
        <v>252</v>
      </c>
      <c r="K199" s="5">
        <v>412</v>
      </c>
      <c r="L199" s="5">
        <v>229</v>
      </c>
      <c r="M199" s="6">
        <v>442</v>
      </c>
      <c r="N199" s="6">
        <v>197</v>
      </c>
      <c r="O199" s="5">
        <v>384</v>
      </c>
      <c r="P199" s="5">
        <v>195</v>
      </c>
      <c r="Q199" s="6">
        <v>381</v>
      </c>
      <c r="R199" s="6">
        <v>129</v>
      </c>
      <c r="S199" s="6">
        <v>30</v>
      </c>
      <c r="T199" s="6">
        <v>41</v>
      </c>
      <c r="U199" s="5">
        <v>123</v>
      </c>
      <c r="V199" s="5">
        <v>150</v>
      </c>
      <c r="W199" s="5">
        <v>78</v>
      </c>
      <c r="X199" s="5">
        <v>101</v>
      </c>
      <c r="Y199" s="5">
        <v>20</v>
      </c>
      <c r="Z199" s="5">
        <v>329</v>
      </c>
      <c r="AA199" s="6">
        <v>167</v>
      </c>
      <c r="AB199" s="6">
        <v>180</v>
      </c>
      <c r="AC199" s="6">
        <v>128</v>
      </c>
      <c r="AD199" s="6">
        <v>122</v>
      </c>
      <c r="AE199" s="5">
        <v>92</v>
      </c>
      <c r="AF199" s="5">
        <v>214</v>
      </c>
      <c r="AG199" s="5">
        <v>234</v>
      </c>
      <c r="AH199" s="5">
        <v>103</v>
      </c>
      <c r="AI199" s="6">
        <v>416</v>
      </c>
      <c r="AJ199" s="6">
        <v>138</v>
      </c>
      <c r="AK199" s="6">
        <v>24</v>
      </c>
      <c r="AL199" s="6">
        <v>34</v>
      </c>
      <c r="AM199" s="6">
        <v>31</v>
      </c>
    </row>
    <row r="200" spans="1:39" ht="19.95" customHeight="1" x14ac:dyDescent="0.3">
      <c r="A200" s="49" t="s">
        <v>112</v>
      </c>
      <c r="B200" s="7">
        <v>0.44583455949553241</v>
      </c>
      <c r="C200" s="8">
        <v>0.74926530449804674</v>
      </c>
      <c r="D200" s="9">
        <v>0.46367804280166858</v>
      </c>
      <c r="E200" s="9">
        <v>0.4917077163355314</v>
      </c>
      <c r="F200" s="10">
        <v>0.38545483739850001</v>
      </c>
      <c r="G200" s="10">
        <v>0.13695461692052971</v>
      </c>
      <c r="H200" s="11">
        <v>0.37848529214319809</v>
      </c>
      <c r="I200" s="11">
        <v>0.43221860355106728</v>
      </c>
      <c r="J200" s="13">
        <v>0.49922615501918333</v>
      </c>
      <c r="K200" s="9">
        <v>0.44048173477509212</v>
      </c>
      <c r="L200" s="9">
        <v>0.45045789549347759</v>
      </c>
      <c r="M200" s="11">
        <v>0.44350884094557291</v>
      </c>
      <c r="N200" s="11">
        <v>0.449612195857644</v>
      </c>
      <c r="O200" s="9">
        <v>0.43740977270055248</v>
      </c>
      <c r="P200" s="9">
        <v>0.45946935793724969</v>
      </c>
      <c r="Q200" s="11">
        <v>0.4687279659131241</v>
      </c>
      <c r="R200" s="12">
        <v>0.35313106211562229</v>
      </c>
      <c r="S200" s="11">
        <v>0.40193012669486983</v>
      </c>
      <c r="T200" s="11">
        <v>0.55751805685633338</v>
      </c>
      <c r="U200" s="9">
        <v>0.49795553007366178</v>
      </c>
      <c r="V200" s="8">
        <v>0.51197518249849083</v>
      </c>
      <c r="W200" s="8">
        <v>0.579361197070145</v>
      </c>
      <c r="X200" s="9">
        <v>0.47274730286177619</v>
      </c>
      <c r="Y200" s="9">
        <v>0.51202359560246791</v>
      </c>
      <c r="Z200" s="9">
        <v>0.41745014290948618</v>
      </c>
      <c r="AA200" s="11">
        <v>0.49438383500692168</v>
      </c>
      <c r="AB200" s="11">
        <v>0.41922048921546051</v>
      </c>
      <c r="AC200" s="11">
        <v>0.44780282577049108</v>
      </c>
      <c r="AD200" s="11">
        <v>0.46646721902659438</v>
      </c>
      <c r="AE200" s="9">
        <v>0.44132344058621048</v>
      </c>
      <c r="AF200" s="9">
        <v>0.4215462501561173</v>
      </c>
      <c r="AG200" s="9">
        <v>0.46589629537772698</v>
      </c>
      <c r="AH200" s="9">
        <v>0.44995224970329428</v>
      </c>
      <c r="AI200" s="11">
        <v>0.43833844643577952</v>
      </c>
      <c r="AJ200" s="13">
        <v>0.52392663994992761</v>
      </c>
      <c r="AK200" s="12">
        <v>0.23653098896998459</v>
      </c>
      <c r="AL200" s="11">
        <v>0.41965134449670932</v>
      </c>
      <c r="AM200" s="11">
        <v>0.44933460711532242</v>
      </c>
    </row>
    <row r="201" spans="1:39" ht="19.95" customHeight="1" x14ac:dyDescent="0.3">
      <c r="A201" s="16" t="s">
        <v>113</v>
      </c>
      <c r="B201" s="7">
        <v>0.45735773708907979</v>
      </c>
      <c r="C201" s="10">
        <v>0.170515048909992</v>
      </c>
      <c r="D201" s="9">
        <v>0.47597789943031998</v>
      </c>
      <c r="E201" s="9">
        <v>0.42655060442168408</v>
      </c>
      <c r="F201" s="8">
        <v>0.53757334931302037</v>
      </c>
      <c r="G201" s="8">
        <v>0.74624367919127255</v>
      </c>
      <c r="H201" s="11">
        <v>0.53738197161378398</v>
      </c>
      <c r="I201" s="11">
        <v>0.47381735114137241</v>
      </c>
      <c r="J201" s="12">
        <v>0.39363612889039729</v>
      </c>
      <c r="K201" s="9">
        <v>0.46071417258360658</v>
      </c>
      <c r="L201" s="9">
        <v>0.45538553995541742</v>
      </c>
      <c r="M201" s="11">
        <v>0.4690874404476551</v>
      </c>
      <c r="N201" s="11">
        <v>0.43967148174151061</v>
      </c>
      <c r="O201" s="9">
        <v>0.46393246018623979</v>
      </c>
      <c r="P201" s="9">
        <v>0.45889883398224368</v>
      </c>
      <c r="Q201" s="11">
        <v>0.445415489165707</v>
      </c>
      <c r="R201" s="13">
        <v>0.54456545657507915</v>
      </c>
      <c r="S201" s="11">
        <v>0.38884716782610962</v>
      </c>
      <c r="T201" s="11">
        <v>0.39703562210648202</v>
      </c>
      <c r="U201" s="9">
        <v>0.4185652162110669</v>
      </c>
      <c r="V201" s="10">
        <v>0.37277682280878482</v>
      </c>
      <c r="W201" s="10">
        <v>0.29088925886751832</v>
      </c>
      <c r="X201" s="9">
        <v>0.47348026235720642</v>
      </c>
      <c r="Y201" s="9">
        <v>0.48797640439753209</v>
      </c>
      <c r="Z201" s="9">
        <v>0.47846769569130759</v>
      </c>
      <c r="AA201" s="12">
        <v>0.38775696045572428</v>
      </c>
      <c r="AB201" s="13">
        <v>0.51230240240599301</v>
      </c>
      <c r="AC201" s="11">
        <v>0.47363112626610332</v>
      </c>
      <c r="AD201" s="11">
        <v>0.43240914097553401</v>
      </c>
      <c r="AE201" s="9">
        <v>0.44745858762409357</v>
      </c>
      <c r="AF201" s="9">
        <v>0.48426772245744998</v>
      </c>
      <c r="AG201" s="9">
        <v>0.40375134883445463</v>
      </c>
      <c r="AH201" s="9">
        <v>0.52047627787279171</v>
      </c>
      <c r="AI201" s="11">
        <v>0.4718704357232964</v>
      </c>
      <c r="AJ201" s="12">
        <v>0.37897081782167458</v>
      </c>
      <c r="AK201" s="11">
        <v>0.64291346010216399</v>
      </c>
      <c r="AL201" s="11">
        <v>0.47225931487327472</v>
      </c>
      <c r="AM201" s="11">
        <v>0.40034317781634099</v>
      </c>
    </row>
    <row r="202" spans="1:39" ht="19.95" customHeight="1" x14ac:dyDescent="0.3">
      <c r="A202" s="17" t="s">
        <v>72</v>
      </c>
      <c r="B202" s="7">
        <v>9.6807703415387872E-2</v>
      </c>
      <c r="C202" s="9">
        <v>8.0219646591961291E-2</v>
      </c>
      <c r="D202" s="9">
        <v>6.0344057768011328E-2</v>
      </c>
      <c r="E202" s="9">
        <v>8.1741679242784429E-2</v>
      </c>
      <c r="F202" s="9">
        <v>7.6971813288479615E-2</v>
      </c>
      <c r="G202" s="9">
        <v>0.1168017038881978</v>
      </c>
      <c r="H202" s="11">
        <v>8.4132736243017897E-2</v>
      </c>
      <c r="I202" s="11">
        <v>9.3964045307560279E-2</v>
      </c>
      <c r="J202" s="11">
        <v>0.1071377160904194</v>
      </c>
      <c r="K202" s="9">
        <v>9.8804092641301286E-2</v>
      </c>
      <c r="L202" s="9">
        <v>9.4156564551105035E-2</v>
      </c>
      <c r="M202" s="11">
        <v>8.7403718606772013E-2</v>
      </c>
      <c r="N202" s="11">
        <v>0.1107163224008454</v>
      </c>
      <c r="O202" s="9">
        <v>9.8657767113207631E-2</v>
      </c>
      <c r="P202" s="9">
        <v>8.1631808080506546E-2</v>
      </c>
      <c r="Q202" s="11">
        <v>8.5856544921168884E-2</v>
      </c>
      <c r="R202" s="11">
        <v>0.1023034813092986</v>
      </c>
      <c r="S202" s="13">
        <v>0.20922270547902061</v>
      </c>
      <c r="T202" s="11">
        <v>4.5446321037184677E-2</v>
      </c>
      <c r="U202" s="9">
        <v>8.3479253715271248E-2</v>
      </c>
      <c r="V202" s="9">
        <v>0.1152479946927244</v>
      </c>
      <c r="W202" s="9">
        <v>0.12974954406233671</v>
      </c>
      <c r="X202" s="9">
        <v>5.3772434781017307E-2</v>
      </c>
      <c r="Y202" s="9">
        <v>0</v>
      </c>
      <c r="Z202" s="9">
        <v>0.1040821613992062</v>
      </c>
      <c r="AA202" s="11">
        <v>0.117859204537354</v>
      </c>
      <c r="AB202" s="11">
        <v>6.8477108378546467E-2</v>
      </c>
      <c r="AC202" s="11">
        <v>7.8566047963405619E-2</v>
      </c>
      <c r="AD202" s="11">
        <v>0.1011236399978717</v>
      </c>
      <c r="AE202" s="9">
        <v>0.11121797178969579</v>
      </c>
      <c r="AF202" s="9">
        <v>9.4186027386432614E-2</v>
      </c>
      <c r="AG202" s="9">
        <v>0.13035235578781851</v>
      </c>
      <c r="AH202" s="10">
        <v>2.9571472423913951E-2</v>
      </c>
      <c r="AI202" s="11">
        <v>8.9791117840924126E-2</v>
      </c>
      <c r="AJ202" s="11">
        <v>9.7102542228397815E-2</v>
      </c>
      <c r="AK202" s="11">
        <v>0.1205555509278514</v>
      </c>
      <c r="AL202" s="11">
        <v>0.108089340630016</v>
      </c>
      <c r="AM202" s="11">
        <v>0.15032221506833651</v>
      </c>
    </row>
    <row r="205" spans="1:39" x14ac:dyDescent="0.3">
      <c r="A205" s="1" t="s">
        <v>24</v>
      </c>
    </row>
    <row r="206" spans="1:39" ht="70.05" customHeight="1" x14ac:dyDescent="0.3">
      <c r="A206" s="19" t="s">
        <v>276</v>
      </c>
      <c r="B206" s="33"/>
      <c r="C206" s="33" t="s">
        <v>111</v>
      </c>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row>
    <row r="207" spans="1:39" ht="22.05" customHeight="1" x14ac:dyDescent="0.3">
      <c r="A207" s="2"/>
      <c r="B207" s="2"/>
      <c r="C207" s="51" t="s">
        <v>1</v>
      </c>
      <c r="D207" s="52"/>
      <c r="E207" s="52"/>
      <c r="F207" s="52"/>
      <c r="G207" s="53"/>
      <c r="H207" s="51" t="s">
        <v>2</v>
      </c>
      <c r="I207" s="52"/>
      <c r="J207" s="53"/>
      <c r="K207" s="51" t="s">
        <v>26</v>
      </c>
      <c r="L207" s="53"/>
      <c r="M207" s="51" t="s">
        <v>28</v>
      </c>
      <c r="N207" s="53"/>
      <c r="O207" s="51" t="s">
        <v>29</v>
      </c>
      <c r="P207" s="53"/>
      <c r="Q207" s="51" t="s">
        <v>30</v>
      </c>
      <c r="R207" s="52"/>
      <c r="S207" s="52"/>
      <c r="T207" s="53"/>
      <c r="U207" s="51" t="s">
        <v>31</v>
      </c>
      <c r="V207" s="52"/>
      <c r="W207" s="52"/>
      <c r="X207" s="52"/>
      <c r="Y207" s="52"/>
      <c r="Z207" s="53"/>
      <c r="AA207" s="51" t="s">
        <v>32</v>
      </c>
      <c r="AB207" s="52"/>
      <c r="AC207" s="52"/>
      <c r="AD207" s="53"/>
      <c r="AE207" s="51" t="s">
        <v>33</v>
      </c>
      <c r="AF207" s="52"/>
      <c r="AG207" s="52"/>
      <c r="AH207" s="53"/>
      <c r="AI207" s="51" t="s">
        <v>34</v>
      </c>
      <c r="AJ207" s="52"/>
      <c r="AK207" s="52"/>
      <c r="AL207" s="52"/>
      <c r="AM207" s="53"/>
    </row>
    <row r="208" spans="1:39" ht="58.05" customHeight="1" x14ac:dyDescent="0.3">
      <c r="A208" s="3" t="s">
        <v>35</v>
      </c>
      <c r="B208" s="3" t="s">
        <v>0</v>
      </c>
      <c r="C208" s="3" t="s">
        <v>3</v>
      </c>
      <c r="D208" s="3" t="s">
        <v>4</v>
      </c>
      <c r="E208" s="3" t="s">
        <v>5</v>
      </c>
      <c r="F208" s="3" t="s">
        <v>6</v>
      </c>
      <c r="G208" s="3" t="s">
        <v>7</v>
      </c>
      <c r="H208" s="3" t="s">
        <v>8</v>
      </c>
      <c r="I208" s="3" t="s">
        <v>9</v>
      </c>
      <c r="J208" s="3" t="s">
        <v>10</v>
      </c>
      <c r="K208" s="3" t="s">
        <v>36</v>
      </c>
      <c r="L208" s="3" t="s">
        <v>37</v>
      </c>
      <c r="M208" s="3" t="s">
        <v>40</v>
      </c>
      <c r="N208" s="3" t="s">
        <v>41</v>
      </c>
      <c r="O208" s="3" t="s">
        <v>42</v>
      </c>
      <c r="P208" s="3" t="s">
        <v>43</v>
      </c>
      <c r="Q208" s="3" t="s">
        <v>44</v>
      </c>
      <c r="R208" s="3" t="s">
        <v>45</v>
      </c>
      <c r="S208" s="3" t="s">
        <v>46</v>
      </c>
      <c r="T208" s="3" t="s">
        <v>47</v>
      </c>
      <c r="U208" s="3" t="s">
        <v>48</v>
      </c>
      <c r="V208" s="3" t="s">
        <v>49</v>
      </c>
      <c r="W208" s="3" t="s">
        <v>50</v>
      </c>
      <c r="X208" s="3" t="s">
        <v>51</v>
      </c>
      <c r="Y208" s="3" t="s">
        <v>52</v>
      </c>
      <c r="Z208" s="3" t="s">
        <v>53</v>
      </c>
      <c r="AA208" s="3" t="s">
        <v>54</v>
      </c>
      <c r="AB208" s="3" t="s">
        <v>55</v>
      </c>
      <c r="AC208" s="3" t="s">
        <v>56</v>
      </c>
      <c r="AD208" s="3" t="s">
        <v>57</v>
      </c>
      <c r="AE208" s="3" t="s">
        <v>58</v>
      </c>
      <c r="AF208" s="3" t="s">
        <v>59</v>
      </c>
      <c r="AG208" s="3" t="s">
        <v>60</v>
      </c>
      <c r="AH208" s="3" t="s">
        <v>61</v>
      </c>
      <c r="AI208" s="3" t="s">
        <v>62</v>
      </c>
      <c r="AJ208" s="3" t="s">
        <v>63</v>
      </c>
      <c r="AK208" s="3" t="s">
        <v>64</v>
      </c>
      <c r="AL208" s="3" t="s">
        <v>65</v>
      </c>
      <c r="AM208" s="3" t="s">
        <v>47</v>
      </c>
    </row>
    <row r="209" spans="1:39" ht="19.95" customHeight="1" x14ac:dyDescent="0.3">
      <c r="A209" s="14" t="s">
        <v>11</v>
      </c>
      <c r="B209" s="4">
        <v>692.02381861209869</v>
      </c>
      <c r="C209" s="5">
        <v>112.93767952919011</v>
      </c>
      <c r="D209" s="5">
        <v>85.805887639522552</v>
      </c>
      <c r="E209" s="5">
        <v>120.65136694908141</v>
      </c>
      <c r="F209" s="5">
        <v>231.41878998279569</v>
      </c>
      <c r="G209" s="5">
        <v>75.335464537143707</v>
      </c>
      <c r="H209" s="6">
        <v>212.40474903583529</v>
      </c>
      <c r="I209" s="6">
        <v>229.09362548589709</v>
      </c>
      <c r="J209" s="6">
        <v>250.52544409036639</v>
      </c>
      <c r="K209" s="5">
        <v>430.82161486148829</v>
      </c>
      <c r="L209" s="5">
        <v>257.70227837562561</v>
      </c>
      <c r="M209" s="6">
        <v>452.89441710710531</v>
      </c>
      <c r="N209" s="6">
        <v>235.6711594462395</v>
      </c>
      <c r="O209" s="5">
        <v>389.39021342992783</v>
      </c>
      <c r="P209" s="5">
        <v>208.63797217607501</v>
      </c>
      <c r="Q209" s="6">
        <v>359.7427499294281</v>
      </c>
      <c r="R209" s="6">
        <v>167.70541852712631</v>
      </c>
      <c r="S209" s="6">
        <v>46.028197407722473</v>
      </c>
      <c r="T209" s="6">
        <v>46.634951591491699</v>
      </c>
      <c r="U209" s="5">
        <v>95.661166727542877</v>
      </c>
      <c r="V209" s="5">
        <v>194.1074477434158</v>
      </c>
      <c r="W209" s="5">
        <v>80.621492922306061</v>
      </c>
      <c r="X209" s="5">
        <v>117.9461309909821</v>
      </c>
      <c r="Y209" s="5">
        <v>26.493220329284672</v>
      </c>
      <c r="Z209" s="5">
        <v>339.32134759426123</v>
      </c>
      <c r="AA209" s="6">
        <v>198.6255667209625</v>
      </c>
      <c r="AB209" s="6">
        <v>155.31411105394361</v>
      </c>
      <c r="AC209" s="6">
        <v>152.448107779026</v>
      </c>
      <c r="AD209" s="6">
        <v>113.0248938798904</v>
      </c>
      <c r="AE209" s="5">
        <v>118.27433478832241</v>
      </c>
      <c r="AF209" s="5">
        <v>190.2984117269516</v>
      </c>
      <c r="AG209" s="5">
        <v>229.96234309673309</v>
      </c>
      <c r="AH209" s="5">
        <v>153.48872900009161</v>
      </c>
      <c r="AI209" s="6">
        <v>439.16040486097341</v>
      </c>
      <c r="AJ209" s="6">
        <v>139.46827703714371</v>
      </c>
      <c r="AK209" s="6">
        <v>31.153364896774288</v>
      </c>
      <c r="AL209" s="6">
        <v>39.128817021846771</v>
      </c>
      <c r="AM209" s="6">
        <v>43.112954795360572</v>
      </c>
    </row>
    <row r="210" spans="1:39" ht="19.95" customHeight="1" x14ac:dyDescent="0.3">
      <c r="A210" s="15" t="s">
        <v>12</v>
      </c>
      <c r="B210" s="4">
        <v>689</v>
      </c>
      <c r="C210" s="5">
        <v>110</v>
      </c>
      <c r="D210" s="5">
        <v>88</v>
      </c>
      <c r="E210" s="5">
        <v>120</v>
      </c>
      <c r="F210" s="5">
        <v>229</v>
      </c>
      <c r="G210" s="5">
        <v>77</v>
      </c>
      <c r="H210" s="6">
        <v>171</v>
      </c>
      <c r="I210" s="6">
        <v>255</v>
      </c>
      <c r="J210" s="6">
        <v>263</v>
      </c>
      <c r="K210" s="5">
        <v>430</v>
      </c>
      <c r="L210" s="5">
        <v>256</v>
      </c>
      <c r="M210" s="6">
        <v>452</v>
      </c>
      <c r="N210" s="6">
        <v>234</v>
      </c>
      <c r="O210" s="5">
        <v>402</v>
      </c>
      <c r="P210" s="5">
        <v>204</v>
      </c>
      <c r="Q210" s="6">
        <v>371</v>
      </c>
      <c r="R210" s="6">
        <v>158</v>
      </c>
      <c r="S210" s="6">
        <v>43</v>
      </c>
      <c r="T210" s="6">
        <v>46</v>
      </c>
      <c r="U210" s="5">
        <v>96</v>
      </c>
      <c r="V210" s="5">
        <v>188</v>
      </c>
      <c r="W210" s="5">
        <v>78</v>
      </c>
      <c r="X210" s="5">
        <v>118</v>
      </c>
      <c r="Y210" s="5">
        <v>25</v>
      </c>
      <c r="Z210" s="5">
        <v>346</v>
      </c>
      <c r="AA210" s="6">
        <v>196</v>
      </c>
      <c r="AB210" s="6">
        <v>157</v>
      </c>
      <c r="AC210" s="6">
        <v>153</v>
      </c>
      <c r="AD210" s="6">
        <v>111</v>
      </c>
      <c r="AE210" s="5">
        <v>110</v>
      </c>
      <c r="AF210" s="5">
        <v>214</v>
      </c>
      <c r="AG210" s="5">
        <v>243</v>
      </c>
      <c r="AH210" s="5">
        <v>122</v>
      </c>
      <c r="AI210" s="6">
        <v>438</v>
      </c>
      <c r="AJ210" s="6">
        <v>145</v>
      </c>
      <c r="AK210" s="6">
        <v>26</v>
      </c>
      <c r="AL210" s="6">
        <v>38</v>
      </c>
      <c r="AM210" s="6">
        <v>42</v>
      </c>
    </row>
    <row r="211" spans="1:39" ht="19.95" customHeight="1" x14ac:dyDescent="0.3">
      <c r="A211" s="50" t="s">
        <v>114</v>
      </c>
      <c r="B211" s="7">
        <v>0.40042508829625922</v>
      </c>
      <c r="C211" s="8">
        <v>0.70805529795365507</v>
      </c>
      <c r="D211" s="9">
        <v>0.4812906651052451</v>
      </c>
      <c r="E211" s="8">
        <v>0.49502604948876139</v>
      </c>
      <c r="F211" s="10">
        <v>0.32123948630009952</v>
      </c>
      <c r="G211" s="10">
        <v>0.11269540003509761</v>
      </c>
      <c r="H211" s="11">
        <v>0.3993129417333281</v>
      </c>
      <c r="I211" s="11">
        <v>0.39496798758925689</v>
      </c>
      <c r="J211" s="11">
        <v>0.40635826687058052</v>
      </c>
      <c r="K211" s="9">
        <v>0.39054714870700891</v>
      </c>
      <c r="L211" s="9">
        <v>0.41530591853476451</v>
      </c>
      <c r="M211" s="11">
        <v>0.37720498725683238</v>
      </c>
      <c r="N211" s="11">
        <v>0.44589472830978288</v>
      </c>
      <c r="O211" s="9">
        <v>0.42179986810201481</v>
      </c>
      <c r="P211" s="9">
        <v>0.35656154220461039</v>
      </c>
      <c r="Q211" s="11">
        <v>0.37997633302456041</v>
      </c>
      <c r="R211" s="11">
        <v>0.40282849575541801</v>
      </c>
      <c r="S211" s="11">
        <v>0.53557105849239461</v>
      </c>
      <c r="T211" s="11">
        <v>0.48108985435280949</v>
      </c>
      <c r="U211" s="9">
        <v>0.48205565453579707</v>
      </c>
      <c r="V211" s="9">
        <v>0.43514152921320448</v>
      </c>
      <c r="W211" s="8">
        <v>0.56791379949292353</v>
      </c>
      <c r="X211" s="8">
        <v>0.53692330508377706</v>
      </c>
      <c r="Y211" s="9">
        <v>0.55889356088905906</v>
      </c>
      <c r="Z211" s="10">
        <v>0.35051998457335609</v>
      </c>
      <c r="AA211" s="11">
        <v>0.3806155891091299</v>
      </c>
      <c r="AB211" s="11">
        <v>0.37083652030426451</v>
      </c>
      <c r="AC211" s="13">
        <v>0.4973550318781424</v>
      </c>
      <c r="AD211" s="11">
        <v>0.41245128661138131</v>
      </c>
      <c r="AE211" s="9">
        <v>0.3572398692198554</v>
      </c>
      <c r="AF211" s="10">
        <v>0.34109563249543778</v>
      </c>
      <c r="AG211" s="8">
        <v>0.44820356139660189</v>
      </c>
      <c r="AH211" s="9">
        <v>0.43567689263381448</v>
      </c>
      <c r="AI211" s="11">
        <v>0.40118540610945369</v>
      </c>
      <c r="AJ211" s="11">
        <v>0.44117569105164489</v>
      </c>
      <c r="AK211" s="11">
        <v>0.49415494460818288</v>
      </c>
      <c r="AL211" s="12">
        <v>0.21020122827210391</v>
      </c>
      <c r="AM211" s="11">
        <v>0.365769991154135</v>
      </c>
    </row>
    <row r="212" spans="1:39" ht="19.95" customHeight="1" x14ac:dyDescent="0.3">
      <c r="A212" s="17" t="s">
        <v>113</v>
      </c>
      <c r="B212" s="7">
        <v>0.46469126871918209</v>
      </c>
      <c r="C212" s="10">
        <v>0.17868914854257861</v>
      </c>
      <c r="D212" s="9">
        <v>0.46814303970086529</v>
      </c>
      <c r="E212" s="10">
        <v>0.39914885995979149</v>
      </c>
      <c r="F212" s="8">
        <v>0.56845773969929114</v>
      </c>
      <c r="G212" s="8">
        <v>0.72312737521234949</v>
      </c>
      <c r="H212" s="11">
        <v>0.53115023627294511</v>
      </c>
      <c r="I212" s="11">
        <v>0.47200673418329098</v>
      </c>
      <c r="J212" s="12">
        <v>0.40165524901640498</v>
      </c>
      <c r="K212" s="9">
        <v>0.47371099749125323</v>
      </c>
      <c r="L212" s="9">
        <v>0.44941328671605768</v>
      </c>
      <c r="M212" s="11">
        <v>0.49304953757516817</v>
      </c>
      <c r="N212" s="11">
        <v>0.41169921612199639</v>
      </c>
      <c r="O212" s="9">
        <v>0.4528659433192645</v>
      </c>
      <c r="P212" s="9">
        <v>0.47024146379391518</v>
      </c>
      <c r="Q212" s="11">
        <v>0.47393295801527241</v>
      </c>
      <c r="R212" s="11">
        <v>0.46952459081142067</v>
      </c>
      <c r="S212" s="11">
        <v>0.41461088653422401</v>
      </c>
      <c r="T212" s="11">
        <v>0.39660820857896328</v>
      </c>
      <c r="U212" s="9">
        <v>0.39301899000946933</v>
      </c>
      <c r="V212" s="9">
        <v>0.47667539078752641</v>
      </c>
      <c r="W212" s="9">
        <v>0.37094043817774602</v>
      </c>
      <c r="X212" s="10">
        <v>0.35896570154671859</v>
      </c>
      <c r="Y212" s="9">
        <v>0.44110643911094088</v>
      </c>
      <c r="Z212" s="9">
        <v>0.48678944478416952</v>
      </c>
      <c r="AA212" s="11">
        <v>0.4765814758572442</v>
      </c>
      <c r="AB212" s="11">
        <v>0.50486964368854759</v>
      </c>
      <c r="AC212" s="11">
        <v>0.41622622734879411</v>
      </c>
      <c r="AD212" s="11">
        <v>0.48143976540796379</v>
      </c>
      <c r="AE212" s="9">
        <v>0.4490280299187841</v>
      </c>
      <c r="AF212" s="9">
        <v>0.5109546483679076</v>
      </c>
      <c r="AG212" s="9">
        <v>0.45253258117620587</v>
      </c>
      <c r="AH212" s="9">
        <v>0.43761925978907118</v>
      </c>
      <c r="AI212" s="11">
        <v>0.48490642585173133</v>
      </c>
      <c r="AJ212" s="11">
        <v>0.39057914552918088</v>
      </c>
      <c r="AK212" s="11">
        <v>0.43495017394755481</v>
      </c>
      <c r="AL212" s="11">
        <v>0.58953770219341139</v>
      </c>
      <c r="AM212" s="11">
        <v>0.40670488047360748</v>
      </c>
    </row>
    <row r="213" spans="1:39" ht="19.95" customHeight="1" x14ac:dyDescent="0.3">
      <c r="A213" s="16" t="s">
        <v>72</v>
      </c>
      <c r="B213" s="7">
        <v>0.13488364298455871</v>
      </c>
      <c r="C213" s="9">
        <v>0.1132555535037663</v>
      </c>
      <c r="D213" s="9">
        <v>5.0566295193889527E-2</v>
      </c>
      <c r="E213" s="9">
        <v>0.10582509055144711</v>
      </c>
      <c r="F213" s="9">
        <v>0.11030277400060939</v>
      </c>
      <c r="G213" s="9">
        <v>0.16417722475255289</v>
      </c>
      <c r="H213" s="12">
        <v>6.953682199372678E-2</v>
      </c>
      <c r="I213" s="11">
        <v>0.13302527822745219</v>
      </c>
      <c r="J213" s="13">
        <v>0.1919864841130145</v>
      </c>
      <c r="K213" s="9">
        <v>0.13574185380173789</v>
      </c>
      <c r="L213" s="9">
        <v>0.13528079474917781</v>
      </c>
      <c r="M213" s="11">
        <v>0.12974547516799939</v>
      </c>
      <c r="N213" s="11">
        <v>0.14240605556822061</v>
      </c>
      <c r="O213" s="9">
        <v>0.1253341885787207</v>
      </c>
      <c r="P213" s="9">
        <v>0.1731969940014744</v>
      </c>
      <c r="Q213" s="11">
        <v>0.14609070896016721</v>
      </c>
      <c r="R213" s="11">
        <v>0.12764691343316131</v>
      </c>
      <c r="S213" s="11">
        <v>4.9818054973381397E-2</v>
      </c>
      <c r="T213" s="11">
        <v>0.1223019370682273</v>
      </c>
      <c r="U213" s="9">
        <v>0.1249253554547336</v>
      </c>
      <c r="V213" s="10">
        <v>8.8183079999269096E-2</v>
      </c>
      <c r="W213" s="10">
        <v>6.1145762329330507E-2</v>
      </c>
      <c r="X213" s="9">
        <v>0.1041109933695043</v>
      </c>
      <c r="Y213" s="10">
        <v>0</v>
      </c>
      <c r="Z213" s="9">
        <v>0.1626905706424743</v>
      </c>
      <c r="AA213" s="11">
        <v>0.1428029350336259</v>
      </c>
      <c r="AB213" s="11">
        <v>0.12429383600718789</v>
      </c>
      <c r="AC213" s="11">
        <v>8.6418740773063496E-2</v>
      </c>
      <c r="AD213" s="11">
        <v>0.1061089479806549</v>
      </c>
      <c r="AE213" s="8">
        <v>0.1937321008613605</v>
      </c>
      <c r="AF213" s="9">
        <v>0.1479497191366545</v>
      </c>
      <c r="AG213" s="10">
        <v>9.9263857427192154E-2</v>
      </c>
      <c r="AH213" s="9">
        <v>0.1267038475771142</v>
      </c>
      <c r="AI213" s="11">
        <v>0.113908168038815</v>
      </c>
      <c r="AJ213" s="11">
        <v>0.1682451634191742</v>
      </c>
      <c r="AK213" s="11">
        <v>7.0894881444262273E-2</v>
      </c>
      <c r="AL213" s="11">
        <v>0.20026106953448469</v>
      </c>
      <c r="AM213" s="11">
        <v>0.2275251283722575</v>
      </c>
    </row>
    <row r="216" spans="1:39" x14ac:dyDescent="0.3">
      <c r="A216" s="1" t="s">
        <v>24</v>
      </c>
    </row>
    <row r="217" spans="1:39" ht="85.05" customHeight="1" x14ac:dyDescent="0.3">
      <c r="A217" s="19" t="s">
        <v>277</v>
      </c>
      <c r="B217" s="33"/>
      <c r="C217" s="33" t="s">
        <v>115</v>
      </c>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row>
    <row r="218" spans="1:39" ht="22.05" customHeight="1" x14ac:dyDescent="0.3">
      <c r="A218" s="2"/>
      <c r="B218" s="2"/>
      <c r="C218" s="51" t="s">
        <v>1</v>
      </c>
      <c r="D218" s="52"/>
      <c r="E218" s="52"/>
      <c r="F218" s="52"/>
      <c r="G218" s="53"/>
      <c r="H218" s="51" t="s">
        <v>2</v>
      </c>
      <c r="I218" s="52"/>
      <c r="J218" s="53"/>
      <c r="K218" s="51" t="s">
        <v>26</v>
      </c>
      <c r="L218" s="53"/>
      <c r="M218" s="51" t="s">
        <v>28</v>
      </c>
      <c r="N218" s="53"/>
      <c r="O218" s="51" t="s">
        <v>29</v>
      </c>
      <c r="P218" s="53"/>
      <c r="Q218" s="51" t="s">
        <v>30</v>
      </c>
      <c r="R218" s="52"/>
      <c r="S218" s="52"/>
      <c r="T218" s="53"/>
      <c r="U218" s="51" t="s">
        <v>31</v>
      </c>
      <c r="V218" s="52"/>
      <c r="W218" s="52"/>
      <c r="X218" s="52"/>
      <c r="Y218" s="52"/>
      <c r="Z218" s="53"/>
      <c r="AA218" s="51" t="s">
        <v>32</v>
      </c>
      <c r="AB218" s="52"/>
      <c r="AC218" s="52"/>
      <c r="AD218" s="53"/>
      <c r="AE218" s="51" t="s">
        <v>33</v>
      </c>
      <c r="AF218" s="52"/>
      <c r="AG218" s="52"/>
      <c r="AH218" s="53"/>
      <c r="AI218" s="51" t="s">
        <v>34</v>
      </c>
      <c r="AJ218" s="52"/>
      <c r="AK218" s="52"/>
      <c r="AL218" s="52"/>
      <c r="AM218" s="53"/>
    </row>
    <row r="219" spans="1:39" ht="58.05" customHeight="1" x14ac:dyDescent="0.3">
      <c r="A219" s="3" t="s">
        <v>35</v>
      </c>
      <c r="B219" s="3" t="s">
        <v>0</v>
      </c>
      <c r="C219" s="3" t="s">
        <v>3</v>
      </c>
      <c r="D219" s="3" t="s">
        <v>4</v>
      </c>
      <c r="E219" s="3" t="s">
        <v>5</v>
      </c>
      <c r="F219" s="3" t="s">
        <v>6</v>
      </c>
      <c r="G219" s="3" t="s">
        <v>7</v>
      </c>
      <c r="H219" s="3" t="s">
        <v>8</v>
      </c>
      <c r="I219" s="3" t="s">
        <v>9</v>
      </c>
      <c r="J219" s="3" t="s">
        <v>10</v>
      </c>
      <c r="K219" s="3" t="s">
        <v>36</v>
      </c>
      <c r="L219" s="3" t="s">
        <v>37</v>
      </c>
      <c r="M219" s="3" t="s">
        <v>40</v>
      </c>
      <c r="N219" s="3" t="s">
        <v>41</v>
      </c>
      <c r="O219" s="3" t="s">
        <v>42</v>
      </c>
      <c r="P219" s="3" t="s">
        <v>43</v>
      </c>
      <c r="Q219" s="3" t="s">
        <v>44</v>
      </c>
      <c r="R219" s="3" t="s">
        <v>45</v>
      </c>
      <c r="S219" s="3" t="s">
        <v>46</v>
      </c>
      <c r="T219" s="3" t="s">
        <v>47</v>
      </c>
      <c r="U219" s="3" t="s">
        <v>48</v>
      </c>
      <c r="V219" s="3" t="s">
        <v>49</v>
      </c>
      <c r="W219" s="3" t="s">
        <v>50</v>
      </c>
      <c r="X219" s="3" t="s">
        <v>51</v>
      </c>
      <c r="Y219" s="3" t="s">
        <v>52</v>
      </c>
      <c r="Z219" s="3" t="s">
        <v>53</v>
      </c>
      <c r="AA219" s="3" t="s">
        <v>54</v>
      </c>
      <c r="AB219" s="3" t="s">
        <v>55</v>
      </c>
      <c r="AC219" s="3" t="s">
        <v>56</v>
      </c>
      <c r="AD219" s="3" t="s">
        <v>57</v>
      </c>
      <c r="AE219" s="3" t="s">
        <v>58</v>
      </c>
      <c r="AF219" s="3" t="s">
        <v>59</v>
      </c>
      <c r="AG219" s="3" t="s">
        <v>60</v>
      </c>
      <c r="AH219" s="3" t="s">
        <v>61</v>
      </c>
      <c r="AI219" s="3" t="s">
        <v>62</v>
      </c>
      <c r="AJ219" s="3" t="s">
        <v>63</v>
      </c>
      <c r="AK219" s="3" t="s">
        <v>64</v>
      </c>
      <c r="AL219" s="3" t="s">
        <v>65</v>
      </c>
      <c r="AM219" s="3" t="s">
        <v>47</v>
      </c>
    </row>
    <row r="220" spans="1:39" ht="19.95" customHeight="1" x14ac:dyDescent="0.3">
      <c r="A220" s="15" t="s">
        <v>11</v>
      </c>
      <c r="B220" s="4">
        <v>1319.546983361244</v>
      </c>
      <c r="C220" s="5">
        <v>228.38072639703751</v>
      </c>
      <c r="D220" s="5">
        <v>171.18307375907901</v>
      </c>
      <c r="E220" s="5">
        <v>251.7296447753906</v>
      </c>
      <c r="F220" s="5">
        <v>411.8498849272728</v>
      </c>
      <c r="G220" s="5">
        <v>133.38848888874051</v>
      </c>
      <c r="H220" s="6">
        <v>355.06253635883331</v>
      </c>
      <c r="I220" s="6">
        <v>472.20755040645599</v>
      </c>
      <c r="J220" s="6">
        <v>492.2768965959549</v>
      </c>
      <c r="K220" s="5">
        <v>828.13442993164063</v>
      </c>
      <c r="L220" s="5">
        <v>485.98697572946548</v>
      </c>
      <c r="M220" s="6">
        <v>881.76700973510742</v>
      </c>
      <c r="N220" s="6">
        <v>430.89188438653952</v>
      </c>
      <c r="O220" s="5">
        <v>753.97650051116943</v>
      </c>
      <c r="P220" s="5">
        <v>402.30962198972702</v>
      </c>
      <c r="Q220" s="6">
        <v>720.81386578083038</v>
      </c>
      <c r="R220" s="6">
        <v>301.32439941167831</v>
      </c>
      <c r="S220" s="6">
        <v>73.693696200847626</v>
      </c>
      <c r="T220" s="6">
        <v>85.77783328294754</v>
      </c>
      <c r="U220" s="5">
        <v>217.21252238750461</v>
      </c>
      <c r="V220" s="5">
        <v>342.52377516031271</v>
      </c>
      <c r="W220" s="5">
        <v>157.40950071811679</v>
      </c>
      <c r="X220" s="5">
        <v>217.1966395974159</v>
      </c>
      <c r="Y220" s="5">
        <v>45.496964335441589</v>
      </c>
      <c r="Z220" s="5">
        <v>658.08472228050232</v>
      </c>
      <c r="AA220" s="6">
        <v>363.94796812534332</v>
      </c>
      <c r="AB220" s="6">
        <v>332.74446189403528</v>
      </c>
      <c r="AC220" s="6">
        <v>272.31792396306992</v>
      </c>
      <c r="AD220" s="6">
        <v>230.7777935266495</v>
      </c>
      <c r="AE220" s="5">
        <v>215.90214908123019</v>
      </c>
      <c r="AF220" s="5">
        <v>375.24034094810492</v>
      </c>
      <c r="AG220" s="5">
        <v>451.21036946773529</v>
      </c>
      <c r="AH220" s="5">
        <v>277.19412386417389</v>
      </c>
      <c r="AI220" s="6">
        <v>841.39924967288971</v>
      </c>
      <c r="AJ220" s="6">
        <v>269.18494492769241</v>
      </c>
      <c r="AK220" s="6">
        <v>61.449893355369568</v>
      </c>
      <c r="AL220" s="6">
        <v>73.078905582427979</v>
      </c>
      <c r="AM220" s="6">
        <v>74.433989822864532</v>
      </c>
    </row>
    <row r="221" spans="1:39" ht="19.95" customHeight="1" x14ac:dyDescent="0.3">
      <c r="A221" s="14" t="s">
        <v>12</v>
      </c>
      <c r="B221" s="4">
        <v>1333</v>
      </c>
      <c r="C221" s="5">
        <v>226</v>
      </c>
      <c r="D221" s="5">
        <v>176</v>
      </c>
      <c r="E221" s="5">
        <v>256</v>
      </c>
      <c r="F221" s="5">
        <v>413</v>
      </c>
      <c r="G221" s="5">
        <v>139</v>
      </c>
      <c r="H221" s="6">
        <v>286</v>
      </c>
      <c r="I221" s="6">
        <v>532</v>
      </c>
      <c r="J221" s="6">
        <v>515</v>
      </c>
      <c r="K221" s="5">
        <v>843</v>
      </c>
      <c r="L221" s="5">
        <v>485</v>
      </c>
      <c r="M221" s="6">
        <v>895</v>
      </c>
      <c r="N221" s="6">
        <v>431</v>
      </c>
      <c r="O221" s="5">
        <v>787</v>
      </c>
      <c r="P221" s="5">
        <v>399</v>
      </c>
      <c r="Q221" s="6">
        <v>753</v>
      </c>
      <c r="R221" s="6">
        <v>287</v>
      </c>
      <c r="S221" s="6">
        <v>73</v>
      </c>
      <c r="T221" s="6">
        <v>87</v>
      </c>
      <c r="U221" s="5">
        <v>220</v>
      </c>
      <c r="V221" s="5">
        <v>338</v>
      </c>
      <c r="W221" s="5">
        <v>157</v>
      </c>
      <c r="X221" s="5">
        <v>220</v>
      </c>
      <c r="Y221" s="5">
        <v>45</v>
      </c>
      <c r="Z221" s="5">
        <v>675</v>
      </c>
      <c r="AA221" s="6">
        <v>363</v>
      </c>
      <c r="AB221" s="6">
        <v>337</v>
      </c>
      <c r="AC221" s="6">
        <v>281</v>
      </c>
      <c r="AD221" s="6">
        <v>234</v>
      </c>
      <c r="AE221" s="5">
        <v>202</v>
      </c>
      <c r="AF221" s="5">
        <v>428</v>
      </c>
      <c r="AG221" s="5">
        <v>478</v>
      </c>
      <c r="AH221" s="5">
        <v>225</v>
      </c>
      <c r="AI221" s="6">
        <v>855</v>
      </c>
      <c r="AJ221" s="6">
        <v>283</v>
      </c>
      <c r="AK221" s="6">
        <v>50</v>
      </c>
      <c r="AL221" s="6">
        <v>72</v>
      </c>
      <c r="AM221" s="6">
        <v>73</v>
      </c>
    </row>
    <row r="222" spans="1:39" ht="19.95" customHeight="1" x14ac:dyDescent="0.3">
      <c r="A222" s="17" t="s">
        <v>116</v>
      </c>
      <c r="B222" s="7">
        <v>0.38945708018518949</v>
      </c>
      <c r="C222" s="10">
        <v>0.30066197820270091</v>
      </c>
      <c r="D222" s="9">
        <v>0.40946675913802499</v>
      </c>
      <c r="E222" s="8">
        <v>0.47145846440548889</v>
      </c>
      <c r="F222" s="9">
        <v>0.42394398535316202</v>
      </c>
      <c r="G222" s="9">
        <v>0.38388372419920003</v>
      </c>
      <c r="H222" s="12">
        <v>0.30974750237682691</v>
      </c>
      <c r="I222" s="11">
        <v>0.41826605421050178</v>
      </c>
      <c r="J222" s="11">
        <v>0.41931440218455351</v>
      </c>
      <c r="K222" s="9">
        <v>0.3983864292706038</v>
      </c>
      <c r="L222" s="9">
        <v>0.37685629924712422</v>
      </c>
      <c r="M222" s="13">
        <v>0.44739041671236751</v>
      </c>
      <c r="N222" s="12">
        <v>0.27313381899515948</v>
      </c>
      <c r="O222" s="8">
        <v>0.47362272655629362</v>
      </c>
      <c r="P222" s="10">
        <v>0.24997223779683711</v>
      </c>
      <c r="Q222" s="13">
        <v>0.46556966426018098</v>
      </c>
      <c r="R222" s="12">
        <v>0.30424090222050743</v>
      </c>
      <c r="S222" s="12">
        <v>0.26634323994398862</v>
      </c>
      <c r="T222" s="11">
        <v>0.33836940935593662</v>
      </c>
      <c r="U222" s="9">
        <v>0.37908705758807021</v>
      </c>
      <c r="V222" s="9">
        <v>0.38934899056659023</v>
      </c>
      <c r="W222" s="9">
        <v>0.3604863646749964</v>
      </c>
      <c r="X222" s="9">
        <v>0.37777159728910231</v>
      </c>
      <c r="Y222" s="9">
        <v>0.31911797926803748</v>
      </c>
      <c r="Z222" s="9">
        <v>0.40627698136259932</v>
      </c>
      <c r="AA222" s="12">
        <v>0.32950593141455381</v>
      </c>
      <c r="AB222" s="11">
        <v>0.42523296896737439</v>
      </c>
      <c r="AC222" s="11">
        <v>0.42079641513045668</v>
      </c>
      <c r="AD222" s="11">
        <v>0.43440053855550709</v>
      </c>
      <c r="AE222" s="10">
        <v>0.3191851419970177</v>
      </c>
      <c r="AF222" s="9">
        <v>0.40948457908424041</v>
      </c>
      <c r="AG222" s="9">
        <v>0.39940185035645909</v>
      </c>
      <c r="AH222" s="9">
        <v>0.40089149839102001</v>
      </c>
      <c r="AI222" s="11">
        <v>0.40730136725524918</v>
      </c>
      <c r="AJ222" s="11">
        <v>0.41014349565694819</v>
      </c>
      <c r="AK222" s="11">
        <v>0.30413150802106192</v>
      </c>
      <c r="AL222" s="11">
        <v>0.3054576836473849</v>
      </c>
      <c r="AM222" s="12">
        <v>0.26584674968201849</v>
      </c>
    </row>
    <row r="223" spans="1:39" ht="19.95" customHeight="1" x14ac:dyDescent="0.3">
      <c r="A223" s="16" t="s">
        <v>117</v>
      </c>
      <c r="B223" s="7">
        <v>0.34570953458668929</v>
      </c>
      <c r="C223" s="9">
        <v>0.39360650564249672</v>
      </c>
      <c r="D223" s="9">
        <v>0.3458138794004797</v>
      </c>
      <c r="E223" s="9">
        <v>0.37755648643526413</v>
      </c>
      <c r="F223" s="9">
        <v>0.32589122411182081</v>
      </c>
      <c r="G223" s="9">
        <v>0.34800097256006379</v>
      </c>
      <c r="H223" s="11">
        <v>0.35276388300516998</v>
      </c>
      <c r="I223" s="11">
        <v>0.32499346609361002</v>
      </c>
      <c r="J223" s="11">
        <v>0.36049298098782701</v>
      </c>
      <c r="K223" s="9">
        <v>0.34707330309503398</v>
      </c>
      <c r="L223" s="9">
        <v>0.34724515245842702</v>
      </c>
      <c r="M223" s="11">
        <v>0.36102426314643798</v>
      </c>
      <c r="N223" s="11">
        <v>0.31514566806370059</v>
      </c>
      <c r="O223" s="9">
        <v>0.34689110382316513</v>
      </c>
      <c r="P223" s="9">
        <v>0.32854855673081079</v>
      </c>
      <c r="Q223" s="11">
        <v>0.35186371872287192</v>
      </c>
      <c r="R223" s="11">
        <v>0.34262765077671781</v>
      </c>
      <c r="S223" s="11">
        <v>0.29468210099181558</v>
      </c>
      <c r="T223" s="11">
        <v>0.3060688642668638</v>
      </c>
      <c r="U223" s="9">
        <v>0.32100934127491382</v>
      </c>
      <c r="V223" s="9">
        <v>0.33585722375694521</v>
      </c>
      <c r="W223" s="9">
        <v>0.36053319239233123</v>
      </c>
      <c r="X223" s="9">
        <v>0.35257001286017831</v>
      </c>
      <c r="Y223" s="9">
        <v>0.26987671566681398</v>
      </c>
      <c r="Z223" s="9">
        <v>0.36052180838978648</v>
      </c>
      <c r="AA223" s="11">
        <v>0.35951643328588689</v>
      </c>
      <c r="AB223" s="11">
        <v>0.33043272397217488</v>
      </c>
      <c r="AC223" s="11">
        <v>0.31741806458267702</v>
      </c>
      <c r="AD223" s="11">
        <v>0.36786167149897731</v>
      </c>
      <c r="AE223" s="10">
        <v>0.29147932366512552</v>
      </c>
      <c r="AF223" s="9">
        <v>0.37147243428769089</v>
      </c>
      <c r="AG223" s="9">
        <v>0.33549886896907311</v>
      </c>
      <c r="AH223" s="9">
        <v>0.3696938021051891</v>
      </c>
      <c r="AI223" s="11">
        <v>0.34481548703898979</v>
      </c>
      <c r="AJ223" s="11">
        <v>0.31717821259792861</v>
      </c>
      <c r="AK223" s="11">
        <v>0.42895591335428562</v>
      </c>
      <c r="AL223" s="11">
        <v>0.34459508894872032</v>
      </c>
      <c r="AM223" s="11">
        <v>0.39136629236921472</v>
      </c>
    </row>
    <row r="224" spans="1:39" ht="19.95" customHeight="1" x14ac:dyDescent="0.3">
      <c r="A224" s="17" t="s">
        <v>118</v>
      </c>
      <c r="B224" s="7">
        <v>0.22925544645147261</v>
      </c>
      <c r="C224" s="9">
        <v>0.20654069523004531</v>
      </c>
      <c r="D224" s="9">
        <v>0.2848605454143367</v>
      </c>
      <c r="E224" s="9">
        <v>0.23942115817860851</v>
      </c>
      <c r="F224" s="9">
        <v>0.23238524002473479</v>
      </c>
      <c r="G224" s="9">
        <v>0.25804194874872821</v>
      </c>
      <c r="H224" s="12">
        <v>0.1762382459136336</v>
      </c>
      <c r="I224" s="11">
        <v>0.2489527851628088</v>
      </c>
      <c r="J224" s="11">
        <v>0.24860063550473821</v>
      </c>
      <c r="K224" s="9">
        <v>0.23819674404572669</v>
      </c>
      <c r="L224" s="9">
        <v>0.21484580760780511</v>
      </c>
      <c r="M224" s="11">
        <v>0.2329579740389367</v>
      </c>
      <c r="N224" s="11">
        <v>0.22334335033038291</v>
      </c>
      <c r="O224" s="9">
        <v>0.23145401312860631</v>
      </c>
      <c r="P224" s="9">
        <v>0.22822841776577041</v>
      </c>
      <c r="Q224" s="11">
        <v>0.24465426449325309</v>
      </c>
      <c r="R224" s="11">
        <v>0.20898424178923511</v>
      </c>
      <c r="S224" s="11">
        <v>0.23996044553014559</v>
      </c>
      <c r="T224" s="11">
        <v>0.23274983885093681</v>
      </c>
      <c r="U224" s="9">
        <v>0.19255768017954511</v>
      </c>
      <c r="V224" s="9">
        <v>0.24331414710164759</v>
      </c>
      <c r="W224" s="9">
        <v>0.2275931655871426</v>
      </c>
      <c r="X224" s="9">
        <v>0.24512598027224181</v>
      </c>
      <c r="Y224" s="9">
        <v>0.1365103282391596</v>
      </c>
      <c r="Z224" s="9">
        <v>0.2366863332529533</v>
      </c>
      <c r="AA224" s="11">
        <v>0.24040706428636049</v>
      </c>
      <c r="AB224" s="12">
        <v>0.184092201878995</v>
      </c>
      <c r="AC224" s="11">
        <v>0.2390292755310281</v>
      </c>
      <c r="AD224" s="11">
        <v>0.24628452619726279</v>
      </c>
      <c r="AE224" s="10">
        <v>0.16664147974481369</v>
      </c>
      <c r="AF224" s="9">
        <v>0.24967267971640719</v>
      </c>
      <c r="AG224" s="9">
        <v>0.2301452962059056</v>
      </c>
      <c r="AH224" s="9">
        <v>0.24893699990720869</v>
      </c>
      <c r="AI224" s="11">
        <v>0.22760291996923379</v>
      </c>
      <c r="AJ224" s="11">
        <v>0.26494533919044899</v>
      </c>
      <c r="AK224" s="11">
        <v>0.1329358831170539</v>
      </c>
      <c r="AL224" s="11">
        <v>0.1811923104772121</v>
      </c>
      <c r="AM224" s="11">
        <v>0.24557166172473649</v>
      </c>
    </row>
    <row r="225" spans="1:39" ht="19.95" customHeight="1" x14ac:dyDescent="0.3">
      <c r="A225" s="16" t="s">
        <v>119</v>
      </c>
      <c r="B225" s="7">
        <v>0.19197225926936201</v>
      </c>
      <c r="C225" s="9">
        <v>0.2081804443802458</v>
      </c>
      <c r="D225" s="9">
        <v>0.1775685551797295</v>
      </c>
      <c r="E225" s="8">
        <v>0.23859462601169251</v>
      </c>
      <c r="F225" s="9">
        <v>0.1790790313176161</v>
      </c>
      <c r="G225" s="9">
        <v>0.16248100256371689</v>
      </c>
      <c r="H225" s="11">
        <v>0.20290848826939401</v>
      </c>
      <c r="I225" s="11">
        <v>0.1761904412019635</v>
      </c>
      <c r="J225" s="11">
        <v>0.19922274871604359</v>
      </c>
      <c r="K225" s="9">
        <v>0.180137404806854</v>
      </c>
      <c r="L225" s="9">
        <v>0.2142823445268846</v>
      </c>
      <c r="M225" s="11">
        <v>0.19496863839643541</v>
      </c>
      <c r="N225" s="11">
        <v>0.1889093419637442</v>
      </c>
      <c r="O225" s="9">
        <v>0.18725773988474401</v>
      </c>
      <c r="P225" s="9">
        <v>0.2224130358204012</v>
      </c>
      <c r="Q225" s="11">
        <v>0.20389763520178741</v>
      </c>
      <c r="R225" s="11">
        <v>0.18928573333541679</v>
      </c>
      <c r="S225" s="11">
        <v>0.13269272605085769</v>
      </c>
      <c r="T225" s="11">
        <v>0.2487211067185813</v>
      </c>
      <c r="U225" s="9">
        <v>0.2075969360024115</v>
      </c>
      <c r="V225" s="9">
        <v>0.19122208368065399</v>
      </c>
      <c r="W225" s="9">
        <v>0.2263798045139723</v>
      </c>
      <c r="X225" s="9">
        <v>0.22765497278156929</v>
      </c>
      <c r="Y225" s="8">
        <v>0.33368219180949288</v>
      </c>
      <c r="Z225" s="9">
        <v>0.17470531099220671</v>
      </c>
      <c r="AA225" s="12">
        <v>0.15377187485848121</v>
      </c>
      <c r="AB225" s="11">
        <v>0.1944267357435959</v>
      </c>
      <c r="AC225" s="13">
        <v>0.24851574071834481</v>
      </c>
      <c r="AD225" s="11">
        <v>0.20526942253082131</v>
      </c>
      <c r="AE225" s="9">
        <v>0.14556349942194149</v>
      </c>
      <c r="AF225" s="9">
        <v>0.16985006582456891</v>
      </c>
      <c r="AG225" s="9">
        <v>0.21378246302378009</v>
      </c>
      <c r="AH225" s="9">
        <v>0.2225641786996399</v>
      </c>
      <c r="AI225" s="11">
        <v>0.1902510420197214</v>
      </c>
      <c r="AJ225" s="11">
        <v>0.1977212159939459</v>
      </c>
      <c r="AK225" s="11">
        <v>0.23476184533406089</v>
      </c>
      <c r="AL225" s="11">
        <v>0.22293917410528219</v>
      </c>
      <c r="AM225" s="11">
        <v>0.1249095443097602</v>
      </c>
    </row>
    <row r="226" spans="1:39" ht="19.95" customHeight="1" x14ac:dyDescent="0.3">
      <c r="A226" s="17" t="s">
        <v>121</v>
      </c>
      <c r="B226" s="7">
        <v>0.19153117824335941</v>
      </c>
      <c r="C226" s="10">
        <v>6.7844458461353868E-2</v>
      </c>
      <c r="D226" s="9">
        <v>0.19468385635241331</v>
      </c>
      <c r="E226" s="9">
        <v>0.20616007241600681</v>
      </c>
      <c r="F226" s="9">
        <v>0.22161084844689269</v>
      </c>
      <c r="G226" s="8">
        <v>0.36787470580122872</v>
      </c>
      <c r="H226" s="11">
        <v>0.18615918535396331</v>
      </c>
      <c r="I226" s="13">
        <v>0.23638596539463941</v>
      </c>
      <c r="J226" s="12">
        <v>0.15237968468887469</v>
      </c>
      <c r="K226" s="9">
        <v>0.20464361987867441</v>
      </c>
      <c r="L226" s="9">
        <v>0.171325498709714</v>
      </c>
      <c r="M226" s="11">
        <v>0.2004239052747111</v>
      </c>
      <c r="N226" s="11">
        <v>0.1763950624072364</v>
      </c>
      <c r="O226" s="9">
        <v>0.1940839282518686</v>
      </c>
      <c r="P226" s="9">
        <v>0.19085230216242319</v>
      </c>
      <c r="Q226" s="11">
        <v>0.20207804144974159</v>
      </c>
      <c r="R226" s="11">
        <v>0.18398873074053901</v>
      </c>
      <c r="S226" s="11">
        <v>0.17554249450449319</v>
      </c>
      <c r="T226" s="11">
        <v>0.18445229546589181</v>
      </c>
      <c r="U226" s="9">
        <v>0.21387410619913361</v>
      </c>
      <c r="V226" s="9">
        <v>0.19208711953018259</v>
      </c>
      <c r="W226" s="9">
        <v>0.190304244844822</v>
      </c>
      <c r="X226" s="9">
        <v>0.1983157378436044</v>
      </c>
      <c r="Y226" s="9">
        <v>0.21655849221513629</v>
      </c>
      <c r="Z226" s="9">
        <v>0.1819766805724829</v>
      </c>
      <c r="AA226" s="11">
        <v>0.19370294468507049</v>
      </c>
      <c r="AB226" s="11">
        <v>0.1982693093588995</v>
      </c>
      <c r="AC226" s="11">
        <v>0.19641521967169831</v>
      </c>
      <c r="AD226" s="11">
        <v>0.16693783535374859</v>
      </c>
      <c r="AE226" s="9">
        <v>0.15356062608150881</v>
      </c>
      <c r="AF226" s="9">
        <v>0.22416095376743461</v>
      </c>
      <c r="AG226" s="9">
        <v>0.18010588109648881</v>
      </c>
      <c r="AH226" s="9">
        <v>0.19553244729007269</v>
      </c>
      <c r="AI226" s="13">
        <v>0.22124028600174769</v>
      </c>
      <c r="AJ226" s="12">
        <v>0.13799841388528089</v>
      </c>
      <c r="AK226" s="11">
        <v>0.16397419102180541</v>
      </c>
      <c r="AL226" s="12">
        <v>8.4121974350983619E-2</v>
      </c>
      <c r="AM226" s="11">
        <v>0.17750148888513639</v>
      </c>
    </row>
    <row r="227" spans="1:39" ht="19.95" customHeight="1" x14ac:dyDescent="0.3">
      <c r="A227" s="16" t="s">
        <v>120</v>
      </c>
      <c r="B227" s="7">
        <v>0.15922424817123121</v>
      </c>
      <c r="C227" s="8">
        <v>0.29787142278037548</v>
      </c>
      <c r="D227" s="9">
        <v>0.19096490110470321</v>
      </c>
      <c r="E227" s="9">
        <v>0.1744604442040372</v>
      </c>
      <c r="F227" s="10">
        <v>0.12658494766422509</v>
      </c>
      <c r="G227" s="10">
        <v>4.6249424719738703E-2</v>
      </c>
      <c r="H227" s="11">
        <v>0.1642800800632287</v>
      </c>
      <c r="I227" s="11">
        <v>0.16872316927415501</v>
      </c>
      <c r="J227" s="11">
        <v>0.14646598386120141</v>
      </c>
      <c r="K227" s="9">
        <v>0.167777884803369</v>
      </c>
      <c r="L227" s="9">
        <v>0.14469336262595031</v>
      </c>
      <c r="M227" s="11">
        <v>0.15676721949248601</v>
      </c>
      <c r="N227" s="11">
        <v>0.1648021155189881</v>
      </c>
      <c r="O227" s="9">
        <v>0.14587148563207611</v>
      </c>
      <c r="P227" s="9">
        <v>0.18191306719891079</v>
      </c>
      <c r="Q227" s="12">
        <v>0.13781852601656669</v>
      </c>
      <c r="R227" s="11">
        <v>0.1837694186402776</v>
      </c>
      <c r="S227" s="11">
        <v>0.10273629516818</v>
      </c>
      <c r="T227" s="13">
        <v>0.22969257213496119</v>
      </c>
      <c r="U227" s="9">
        <v>0.17998877892547019</v>
      </c>
      <c r="V227" s="8">
        <v>0.20637649886551671</v>
      </c>
      <c r="W227" s="8">
        <v>0.27135960122437269</v>
      </c>
      <c r="X227" s="8">
        <v>0.22867242938136259</v>
      </c>
      <c r="Y227" s="9">
        <v>0.20285110186301469</v>
      </c>
      <c r="Z227" s="10">
        <v>0.12433956343779549</v>
      </c>
      <c r="AA227" s="11">
        <v>0.14691835926484931</v>
      </c>
      <c r="AB227" s="11">
        <v>0.17138978012875111</v>
      </c>
      <c r="AC227" s="11">
        <v>0.14621861226738769</v>
      </c>
      <c r="AD227" s="11">
        <v>0.19151076178245979</v>
      </c>
      <c r="AE227" s="9">
        <v>0.12864114338360841</v>
      </c>
      <c r="AF227" s="9">
        <v>0.17523952358254671</v>
      </c>
      <c r="AG227" s="8">
        <v>0.18939277582389399</v>
      </c>
      <c r="AH227" s="10">
        <v>0.1122572645878037</v>
      </c>
      <c r="AI227" s="11">
        <v>0.1486529303485766</v>
      </c>
      <c r="AJ227" s="11">
        <v>0.1725465500308733</v>
      </c>
      <c r="AK227" s="11">
        <v>0.15531340480213909</v>
      </c>
      <c r="AL227" s="11">
        <v>0.20543255715657199</v>
      </c>
      <c r="AM227" s="11">
        <v>0.18840451991674781</v>
      </c>
    </row>
    <row r="228" spans="1:39" ht="19.95" customHeight="1" x14ac:dyDescent="0.3">
      <c r="A228" s="17" t="s">
        <v>123</v>
      </c>
      <c r="B228" s="7">
        <v>0.14193483349713629</v>
      </c>
      <c r="C228" s="9">
        <v>0.16333229401533561</v>
      </c>
      <c r="D228" s="9">
        <v>0.1267505019343125</v>
      </c>
      <c r="E228" s="8">
        <v>0.2022089826022252</v>
      </c>
      <c r="F228" s="9">
        <v>0.12490666926345879</v>
      </c>
      <c r="G228" s="10">
        <v>7.8430759269314296E-2</v>
      </c>
      <c r="H228" s="11">
        <v>0.13069657053543579</v>
      </c>
      <c r="I228" s="11">
        <v>0.13943131314934301</v>
      </c>
      <c r="J228" s="11">
        <v>0.15244206509390679</v>
      </c>
      <c r="K228" s="9">
        <v>0.13632272019692779</v>
      </c>
      <c r="L228" s="9">
        <v>0.15308258639307121</v>
      </c>
      <c r="M228" s="11">
        <v>0.13891573433456919</v>
      </c>
      <c r="N228" s="11">
        <v>0.14838652602528751</v>
      </c>
      <c r="O228" s="9">
        <v>0.15032070913440521</v>
      </c>
      <c r="P228" s="9">
        <v>0.12681085137963261</v>
      </c>
      <c r="Q228" s="11">
        <v>0.1440911089441719</v>
      </c>
      <c r="R228" s="11">
        <v>0.14260031042327029</v>
      </c>
      <c r="S228" s="11">
        <v>7.4377851065984657E-2</v>
      </c>
      <c r="T228" s="11">
        <v>0.16602402358418439</v>
      </c>
      <c r="U228" s="9">
        <v>0.17325902261603701</v>
      </c>
      <c r="V228" s="9">
        <v>0.16242673798378821</v>
      </c>
      <c r="W228" s="9">
        <v>0.14413554621020391</v>
      </c>
      <c r="X228" s="8">
        <v>0.18816613126519571</v>
      </c>
      <c r="Y228" s="9">
        <v>0.13815465761634341</v>
      </c>
      <c r="Z228" s="9">
        <v>0.12699168707715899</v>
      </c>
      <c r="AA228" s="11">
        <v>0.1219452688527705</v>
      </c>
      <c r="AB228" s="11">
        <v>0.15369557554621641</v>
      </c>
      <c r="AC228" s="12">
        <v>9.441654440597147E-2</v>
      </c>
      <c r="AD228" s="13">
        <v>0.1923546993560418</v>
      </c>
      <c r="AE228" s="9">
        <v>0.1189748862898118</v>
      </c>
      <c r="AF228" s="9">
        <v>0.15295637247739879</v>
      </c>
      <c r="AG228" s="9">
        <v>0.1521149411694474</v>
      </c>
      <c r="AH228" s="9">
        <v>0.12832706219471629</v>
      </c>
      <c r="AI228" s="11">
        <v>0.14222572077603299</v>
      </c>
      <c r="AJ228" s="11">
        <v>0.1441406247954401</v>
      </c>
      <c r="AK228" s="11">
        <v>0.1166617421537313</v>
      </c>
      <c r="AL228" s="11">
        <v>0.20159666840737461</v>
      </c>
      <c r="AM228" s="11">
        <v>9.2958405006585851E-2</v>
      </c>
    </row>
    <row r="229" spans="1:39" ht="19.95" customHeight="1" x14ac:dyDescent="0.3">
      <c r="A229" s="16" t="s">
        <v>122</v>
      </c>
      <c r="B229" s="7">
        <v>0.1385753104618766</v>
      </c>
      <c r="C229" s="9">
        <v>0.1197161793271644</v>
      </c>
      <c r="D229" s="8">
        <v>0.18431533510445061</v>
      </c>
      <c r="E229" s="10">
        <v>9.9028297204509286E-2</v>
      </c>
      <c r="F229" s="9">
        <v>0.16036531041534061</v>
      </c>
      <c r="G229" s="9">
        <v>0.16496179886147899</v>
      </c>
      <c r="H229" s="13">
        <v>0.18143379490181799</v>
      </c>
      <c r="I229" s="11">
        <v>0.1131643061330582</v>
      </c>
      <c r="J229" s="11">
        <v>0.13203798542282769</v>
      </c>
      <c r="K229" s="9">
        <v>0.13384107872373599</v>
      </c>
      <c r="L229" s="9">
        <v>0.14666589212892911</v>
      </c>
      <c r="M229" s="11">
        <v>0.13009969916181799</v>
      </c>
      <c r="N229" s="11">
        <v>0.15813481910427071</v>
      </c>
      <c r="O229" s="9">
        <v>0.13164627420281561</v>
      </c>
      <c r="P229" s="9">
        <v>0.16144608783475259</v>
      </c>
      <c r="Q229" s="11">
        <v>0.1283534225300533</v>
      </c>
      <c r="R229" s="11">
        <v>0.15206611854700389</v>
      </c>
      <c r="S229" s="11">
        <v>0.13756951643586979</v>
      </c>
      <c r="T229" s="13">
        <v>0.24036379216488299</v>
      </c>
      <c r="U229" s="9">
        <v>0.15424652082733531</v>
      </c>
      <c r="V229" s="9">
        <v>0.1689273731691929</v>
      </c>
      <c r="W229" s="9">
        <v>0.1530917592269731</v>
      </c>
      <c r="X229" s="9">
        <v>0.17066394803224211</v>
      </c>
      <c r="Y229" s="9">
        <v>0.12754162680323711</v>
      </c>
      <c r="Z229" s="9">
        <v>0.1238133962704497</v>
      </c>
      <c r="AA229" s="11">
        <v>0.1185881570033411</v>
      </c>
      <c r="AB229" s="13">
        <v>0.1796897642948786</v>
      </c>
      <c r="AC229" s="11">
        <v>0.14856153917794079</v>
      </c>
      <c r="AD229" s="11">
        <v>0.1091176331278066</v>
      </c>
      <c r="AE229" s="9">
        <v>0.1724070340300953</v>
      </c>
      <c r="AF229" s="9">
        <v>0.11243873130493449</v>
      </c>
      <c r="AG229" s="9">
        <v>0.13529519974364571</v>
      </c>
      <c r="AH229" s="9">
        <v>0.15294494053234431</v>
      </c>
      <c r="AI229" s="11">
        <v>0.14026261653090891</v>
      </c>
      <c r="AJ229" s="11">
        <v>0.1364195364870095</v>
      </c>
      <c r="AK229" s="11">
        <v>0.18849583663113131</v>
      </c>
      <c r="AL229" s="11">
        <v>0.1448518982810722</v>
      </c>
      <c r="AM229" s="11">
        <v>7.9923431795908079E-2</v>
      </c>
    </row>
    <row r="230" spans="1:39" ht="19.95" customHeight="1" x14ac:dyDescent="0.3">
      <c r="A230" s="17" t="s">
        <v>124</v>
      </c>
      <c r="B230" s="7">
        <v>0.134935628061955</v>
      </c>
      <c r="C230" s="10">
        <v>5.9901909821352607E-2</v>
      </c>
      <c r="D230" s="9">
        <v>0.13530068971300979</v>
      </c>
      <c r="E230" s="9">
        <v>0.1204690546511277</v>
      </c>
      <c r="F230" s="8">
        <v>0.16992501398845131</v>
      </c>
      <c r="G230" s="8">
        <v>0.2384876725862568</v>
      </c>
      <c r="H230" s="11">
        <v>0.13376231268328759</v>
      </c>
      <c r="I230" s="13">
        <v>0.15684066236858071</v>
      </c>
      <c r="J230" s="11">
        <v>0.1147698995342752</v>
      </c>
      <c r="K230" s="9">
        <v>0.14250386527788289</v>
      </c>
      <c r="L230" s="9">
        <v>0.1235455819202366</v>
      </c>
      <c r="M230" s="11">
        <v>0.14215302034310359</v>
      </c>
      <c r="N230" s="11">
        <v>0.1223231608536689</v>
      </c>
      <c r="O230" s="9">
        <v>0.13273830311624329</v>
      </c>
      <c r="P230" s="9">
        <v>0.15092416916698159</v>
      </c>
      <c r="Q230" s="11">
        <v>0.14133344518834959</v>
      </c>
      <c r="R230" s="11">
        <v>0.15305131877569431</v>
      </c>
      <c r="S230" s="11">
        <v>8.7833737998430458E-2</v>
      </c>
      <c r="T230" s="11">
        <v>0.15180096283139111</v>
      </c>
      <c r="U230" s="9">
        <v>0.13563954626526331</v>
      </c>
      <c r="V230" s="9">
        <v>0.1428902839710485</v>
      </c>
      <c r="W230" s="9">
        <v>0.1514156221495416</v>
      </c>
      <c r="X230" s="9">
        <v>0.14891908939103329</v>
      </c>
      <c r="Y230" s="9">
        <v>0.18098904244445399</v>
      </c>
      <c r="Z230" s="9">
        <v>0.13259688556524671</v>
      </c>
      <c r="AA230" s="11">
        <v>0.15496183603261271</v>
      </c>
      <c r="AB230" s="11">
        <v>0.13735201140703751</v>
      </c>
      <c r="AC230" s="11">
        <v>0.15412845100810099</v>
      </c>
      <c r="AD230" s="11">
        <v>0.1059524226672252</v>
      </c>
      <c r="AE230" s="8">
        <v>0.19265908992884531</v>
      </c>
      <c r="AF230" s="9">
        <v>0.14649501167872239</v>
      </c>
      <c r="AG230" s="9">
        <v>0.1151015694957086</v>
      </c>
      <c r="AH230" s="9">
        <v>0.1066131170512164</v>
      </c>
      <c r="AI230" s="11">
        <v>0.1273214718419366</v>
      </c>
      <c r="AJ230" s="11">
        <v>0.1529608251040879</v>
      </c>
      <c r="AK230" s="11">
        <v>0.1149106526182178</v>
      </c>
      <c r="AL230" s="13">
        <v>0.25768283323265212</v>
      </c>
      <c r="AM230" s="12">
        <v>5.1838306944063377E-2</v>
      </c>
    </row>
    <row r="231" spans="1:39" ht="19.95" customHeight="1" x14ac:dyDescent="0.3">
      <c r="A231" s="16" t="s">
        <v>125</v>
      </c>
      <c r="B231" s="7">
        <v>0.10346895032147239</v>
      </c>
      <c r="C231" s="10">
        <v>2.3322173362579132E-2</v>
      </c>
      <c r="D231" s="9">
        <v>0.10021827088042851</v>
      </c>
      <c r="E231" s="9">
        <v>8.4504941434471861E-2</v>
      </c>
      <c r="F231" s="9">
        <v>0.1138836642331375</v>
      </c>
      <c r="G231" s="8">
        <v>0.29299120082216468</v>
      </c>
      <c r="H231" s="11">
        <v>9.5290979539565765E-2</v>
      </c>
      <c r="I231" s="11">
        <v>0.1103458476190068</v>
      </c>
      <c r="J231" s="11">
        <v>0.10277090460462179</v>
      </c>
      <c r="K231" s="9">
        <v>9.9828035203912591E-2</v>
      </c>
      <c r="L231" s="9">
        <v>0.10930456328409539</v>
      </c>
      <c r="M231" s="11">
        <v>9.5541907575780322E-2</v>
      </c>
      <c r="N231" s="11">
        <v>0.1213446830060624</v>
      </c>
      <c r="O231" s="9">
        <v>0.103543784381086</v>
      </c>
      <c r="P231" s="9">
        <v>0.1076521170452248</v>
      </c>
      <c r="Q231" s="11">
        <v>0.1141925077962513</v>
      </c>
      <c r="R231" s="11">
        <v>0.1061061088995874</v>
      </c>
      <c r="S231" s="11">
        <v>9.3707475863923903E-2</v>
      </c>
      <c r="T231" s="11">
        <v>8.8213450989194114E-2</v>
      </c>
      <c r="U231" s="9">
        <v>0.1257186040468585</v>
      </c>
      <c r="V231" s="9">
        <v>0.10367903055146049</v>
      </c>
      <c r="W231" s="9">
        <v>0.1053469184714026</v>
      </c>
      <c r="X231" s="8">
        <v>0.14492518626884429</v>
      </c>
      <c r="Y231" s="9">
        <v>0.13963081469561039</v>
      </c>
      <c r="Z231" s="9">
        <v>9.6495568373023227E-2</v>
      </c>
      <c r="AA231" s="11">
        <v>8.4565312045149388E-2</v>
      </c>
      <c r="AB231" s="11">
        <v>0.11975515648811939</v>
      </c>
      <c r="AC231" s="11">
        <v>0.1376324040509132</v>
      </c>
      <c r="AD231" s="11">
        <v>8.5820539556641179E-2</v>
      </c>
      <c r="AE231" s="9">
        <v>0.12641786477919001</v>
      </c>
      <c r="AF231" s="9">
        <v>9.8780013893670596E-2</v>
      </c>
      <c r="AG231" s="10">
        <v>7.9531623357029679E-2</v>
      </c>
      <c r="AH231" s="9">
        <v>0.1309065027162436</v>
      </c>
      <c r="AI231" s="11">
        <v>0.1009689477266356</v>
      </c>
      <c r="AJ231" s="11">
        <v>0.1162260575141507</v>
      </c>
      <c r="AK231" s="11">
        <v>6.4178466436155004E-2</v>
      </c>
      <c r="AL231" s="11">
        <v>9.4059429448227011E-2</v>
      </c>
      <c r="AM231" s="11">
        <v>0.12726873112993611</v>
      </c>
    </row>
    <row r="232" spans="1:39" ht="19.95" customHeight="1" x14ac:dyDescent="0.3">
      <c r="A232" s="17" t="s">
        <v>88</v>
      </c>
      <c r="B232" s="7">
        <v>0.1025739209001852</v>
      </c>
      <c r="C232" s="8">
        <v>0.2230997527010945</v>
      </c>
      <c r="D232" s="10">
        <v>5.9972586729019207E-2</v>
      </c>
      <c r="E232" s="9">
        <v>8.4179303513233092E-2</v>
      </c>
      <c r="F232" s="10">
        <v>7.6395978809817938E-2</v>
      </c>
      <c r="G232" s="9">
        <v>8.7250235712252003E-2</v>
      </c>
      <c r="H232" s="11">
        <v>8.9485485634546724E-2</v>
      </c>
      <c r="I232" s="12">
        <v>8.3905041943056008E-2</v>
      </c>
      <c r="J232" s="13">
        <v>0.129921941326617</v>
      </c>
      <c r="K232" s="8">
        <v>0.1161526949694964</v>
      </c>
      <c r="L232" s="10">
        <v>7.2673021870714394E-2</v>
      </c>
      <c r="M232" s="12">
        <v>8.9441241142961883E-2</v>
      </c>
      <c r="N232" s="13">
        <v>0.12893558994508869</v>
      </c>
      <c r="O232" s="9">
        <v>0.10064820325959779</v>
      </c>
      <c r="P232" s="9">
        <v>0.10609203352458341</v>
      </c>
      <c r="Q232" s="11">
        <v>0.10097885389588</v>
      </c>
      <c r="R232" s="11">
        <v>9.2895033354767342E-2</v>
      </c>
      <c r="S232" s="11">
        <v>0.17717279914815881</v>
      </c>
      <c r="T232" s="11">
        <v>6.7879212343038162E-2</v>
      </c>
      <c r="U232" s="9">
        <v>0.10366588604578331</v>
      </c>
      <c r="V232" s="9">
        <v>8.9861219480422708E-2</v>
      </c>
      <c r="W232" s="9">
        <v>0.13896873293998119</v>
      </c>
      <c r="X232" s="10">
        <v>6.2302882150048942E-2</v>
      </c>
      <c r="Y232" s="9">
        <v>0.1090778680107329</v>
      </c>
      <c r="Z232" s="9">
        <v>0.1142672877380678</v>
      </c>
      <c r="AA232" s="11">
        <v>9.7353008309007241E-2</v>
      </c>
      <c r="AB232" s="11">
        <v>8.7125542320162466E-2</v>
      </c>
      <c r="AC232" s="11">
        <v>0.1160183424457937</v>
      </c>
      <c r="AD232" s="11">
        <v>0.12793772628586531</v>
      </c>
      <c r="AE232" s="9">
        <v>8.8921705258164244E-2</v>
      </c>
      <c r="AF232" s="10">
        <v>7.3803157023189375E-2</v>
      </c>
      <c r="AG232" s="9">
        <v>0.10723503838016959</v>
      </c>
      <c r="AH232" s="8">
        <v>0.144567413550129</v>
      </c>
      <c r="AI232" s="11">
        <v>9.5636005317757455E-2</v>
      </c>
      <c r="AJ232" s="13">
        <v>0.13670342147681189</v>
      </c>
      <c r="AK232" s="11">
        <v>5.5227961371319863E-2</v>
      </c>
      <c r="AL232" s="11">
        <v>7.8117581015066703E-2</v>
      </c>
      <c r="AM232" s="11">
        <v>0.1206712438119103</v>
      </c>
    </row>
    <row r="233" spans="1:39" ht="19.95" customHeight="1" x14ac:dyDescent="0.3">
      <c r="A233" s="16" t="s">
        <v>72</v>
      </c>
      <c r="B233" s="7">
        <v>8.5023440718102153E-2</v>
      </c>
      <c r="C233" s="9">
        <v>3.1764839345817572E-2</v>
      </c>
      <c r="D233" s="8">
        <v>9.1212722307840485E-2</v>
      </c>
      <c r="E233" s="9">
        <v>4.9541003997898687E-2</v>
      </c>
      <c r="F233" s="9">
        <v>6.2392484112031597E-2</v>
      </c>
      <c r="G233" s="9">
        <v>3.2739798281816217E-2</v>
      </c>
      <c r="H233" s="11">
        <v>8.1373318190940749E-2</v>
      </c>
      <c r="I233" s="11">
        <v>7.6051047580512524E-2</v>
      </c>
      <c r="J233" s="11">
        <v>9.6262752547599861E-2</v>
      </c>
      <c r="K233" s="10">
        <v>7.0614662976203765E-2</v>
      </c>
      <c r="L233" s="8">
        <v>0.1105255772859494</v>
      </c>
      <c r="M233" s="12">
        <v>7.2383332024983385E-2</v>
      </c>
      <c r="N233" s="13">
        <v>0.1051618128813042</v>
      </c>
      <c r="O233" s="10">
        <v>6.3622254785846558E-2</v>
      </c>
      <c r="P233" s="8">
        <v>9.9696045701699196E-2</v>
      </c>
      <c r="Q233" s="11">
        <v>7.2166320189276906E-2</v>
      </c>
      <c r="R233" s="11">
        <v>8.9101733979173953E-2</v>
      </c>
      <c r="S233" s="11">
        <v>7.799471551779337E-2</v>
      </c>
      <c r="T233" s="11">
        <v>4.9831502592175787E-2</v>
      </c>
      <c r="U233" s="9">
        <v>5.2004067504783223E-2</v>
      </c>
      <c r="V233" s="9">
        <v>5.8316995881485381E-2</v>
      </c>
      <c r="W233" s="10">
        <v>9.9195401235904739E-3</v>
      </c>
      <c r="X233" s="10">
        <v>4.8542835753514701E-2</v>
      </c>
      <c r="Y233" s="9">
        <v>7.7039959201605945E-2</v>
      </c>
      <c r="Z233" s="8">
        <v>0.11326623895201721</v>
      </c>
      <c r="AA233" s="13">
        <v>0.1059849069872653</v>
      </c>
      <c r="AB233" s="11">
        <v>6.1799968494905509E-2</v>
      </c>
      <c r="AC233" s="12">
        <v>4.3161525368302631E-2</v>
      </c>
      <c r="AD233" s="11">
        <v>7.2948406035608843E-2</v>
      </c>
      <c r="AE233" s="8">
        <v>0.12803320856154141</v>
      </c>
      <c r="AF233" s="9">
        <v>7.7730989148385443E-2</v>
      </c>
      <c r="AG233" s="9">
        <v>8.806926357087741E-2</v>
      </c>
      <c r="AH233" s="9">
        <v>5.6437747631289267E-2</v>
      </c>
      <c r="AI233" s="11">
        <v>7.5731053848008059E-2</v>
      </c>
      <c r="AJ233" s="11">
        <v>7.7320632178083062E-2</v>
      </c>
      <c r="AK233" s="13">
        <v>0.18229050220578599</v>
      </c>
      <c r="AL233" s="11">
        <v>0.1056668264934614</v>
      </c>
      <c r="AM233" s="11">
        <v>0.1173533056513173</v>
      </c>
    </row>
    <row r="236" spans="1:39" x14ac:dyDescent="0.3">
      <c r="A236" s="1" t="s">
        <v>24</v>
      </c>
    </row>
    <row r="237" spans="1:39" ht="100.05" customHeight="1" x14ac:dyDescent="0.3">
      <c r="A237" s="19" t="s">
        <v>278</v>
      </c>
      <c r="B237" s="33"/>
      <c r="C237" s="33" t="s">
        <v>126</v>
      </c>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row>
    <row r="238" spans="1:39" ht="22.05" customHeight="1" x14ac:dyDescent="0.3">
      <c r="A238" s="2"/>
      <c r="B238" s="2"/>
      <c r="C238" s="51" t="s">
        <v>1</v>
      </c>
      <c r="D238" s="52"/>
      <c r="E238" s="52"/>
      <c r="F238" s="52"/>
      <c r="G238" s="53"/>
      <c r="H238" s="51" t="s">
        <v>2</v>
      </c>
      <c r="I238" s="52"/>
      <c r="J238" s="53"/>
      <c r="K238" s="51" t="s">
        <v>26</v>
      </c>
      <c r="L238" s="53"/>
      <c r="M238" s="51" t="s">
        <v>28</v>
      </c>
      <c r="N238" s="53"/>
      <c r="O238" s="51" t="s">
        <v>29</v>
      </c>
      <c r="P238" s="53"/>
      <c r="Q238" s="51" t="s">
        <v>30</v>
      </c>
      <c r="R238" s="52"/>
      <c r="S238" s="52"/>
      <c r="T238" s="53"/>
      <c r="U238" s="51" t="s">
        <v>31</v>
      </c>
      <c r="V238" s="52"/>
      <c r="W238" s="52"/>
      <c r="X238" s="52"/>
      <c r="Y238" s="52"/>
      <c r="Z238" s="53"/>
      <c r="AA238" s="51" t="s">
        <v>32</v>
      </c>
      <c r="AB238" s="52"/>
      <c r="AC238" s="52"/>
      <c r="AD238" s="53"/>
      <c r="AE238" s="51" t="s">
        <v>33</v>
      </c>
      <c r="AF238" s="52"/>
      <c r="AG238" s="52"/>
      <c r="AH238" s="53"/>
      <c r="AI238" s="51" t="s">
        <v>34</v>
      </c>
      <c r="AJ238" s="52"/>
      <c r="AK238" s="52"/>
      <c r="AL238" s="52"/>
      <c r="AM238" s="53"/>
    </row>
    <row r="239" spans="1:39" ht="58.05" customHeight="1" x14ac:dyDescent="0.3">
      <c r="A239" s="3" t="s">
        <v>35</v>
      </c>
      <c r="B239" s="3" t="s">
        <v>0</v>
      </c>
      <c r="C239" s="3" t="s">
        <v>3</v>
      </c>
      <c r="D239" s="3" t="s">
        <v>4</v>
      </c>
      <c r="E239" s="3" t="s">
        <v>5</v>
      </c>
      <c r="F239" s="3" t="s">
        <v>6</v>
      </c>
      <c r="G239" s="3" t="s">
        <v>7</v>
      </c>
      <c r="H239" s="3" t="s">
        <v>8</v>
      </c>
      <c r="I239" s="3" t="s">
        <v>9</v>
      </c>
      <c r="J239" s="3" t="s">
        <v>10</v>
      </c>
      <c r="K239" s="3" t="s">
        <v>36</v>
      </c>
      <c r="L239" s="3" t="s">
        <v>37</v>
      </c>
      <c r="M239" s="3" t="s">
        <v>40</v>
      </c>
      <c r="N239" s="3" t="s">
        <v>41</v>
      </c>
      <c r="O239" s="3" t="s">
        <v>42</v>
      </c>
      <c r="P239" s="3" t="s">
        <v>43</v>
      </c>
      <c r="Q239" s="3" t="s">
        <v>44</v>
      </c>
      <c r="R239" s="3" t="s">
        <v>45</v>
      </c>
      <c r="S239" s="3" t="s">
        <v>46</v>
      </c>
      <c r="T239" s="3" t="s">
        <v>47</v>
      </c>
      <c r="U239" s="3" t="s">
        <v>48</v>
      </c>
      <c r="V239" s="3" t="s">
        <v>49</v>
      </c>
      <c r="W239" s="3" t="s">
        <v>50</v>
      </c>
      <c r="X239" s="3" t="s">
        <v>51</v>
      </c>
      <c r="Y239" s="3" t="s">
        <v>52</v>
      </c>
      <c r="Z239" s="3" t="s">
        <v>53</v>
      </c>
      <c r="AA239" s="3" t="s">
        <v>54</v>
      </c>
      <c r="AB239" s="3" t="s">
        <v>55</v>
      </c>
      <c r="AC239" s="3" t="s">
        <v>56</v>
      </c>
      <c r="AD239" s="3" t="s">
        <v>57</v>
      </c>
      <c r="AE239" s="3" t="s">
        <v>58</v>
      </c>
      <c r="AF239" s="3" t="s">
        <v>59</v>
      </c>
      <c r="AG239" s="3" t="s">
        <v>60</v>
      </c>
      <c r="AH239" s="3" t="s">
        <v>61</v>
      </c>
      <c r="AI239" s="3" t="s">
        <v>62</v>
      </c>
      <c r="AJ239" s="3" t="s">
        <v>63</v>
      </c>
      <c r="AK239" s="3" t="s">
        <v>64</v>
      </c>
      <c r="AL239" s="3" t="s">
        <v>65</v>
      </c>
      <c r="AM239" s="3" t="s">
        <v>47</v>
      </c>
    </row>
    <row r="240" spans="1:39" ht="19.95" customHeight="1" x14ac:dyDescent="0.3">
      <c r="A240" s="15" t="s">
        <v>11</v>
      </c>
      <c r="B240" s="4">
        <v>1319.546983361244</v>
      </c>
      <c r="C240" s="5">
        <v>228.38072639703751</v>
      </c>
      <c r="D240" s="5">
        <v>171.18307375907901</v>
      </c>
      <c r="E240" s="5">
        <v>251.7296447753906</v>
      </c>
      <c r="F240" s="5">
        <v>411.8498849272728</v>
      </c>
      <c r="G240" s="5">
        <v>133.38848888874051</v>
      </c>
      <c r="H240" s="6">
        <v>355.06253635883331</v>
      </c>
      <c r="I240" s="6">
        <v>472.20755040645599</v>
      </c>
      <c r="J240" s="6">
        <v>492.2768965959549</v>
      </c>
      <c r="K240" s="5">
        <v>828.13442993164063</v>
      </c>
      <c r="L240" s="5">
        <v>485.98697572946548</v>
      </c>
      <c r="M240" s="6">
        <v>881.76700973510742</v>
      </c>
      <c r="N240" s="6">
        <v>430.89188438653952</v>
      </c>
      <c r="O240" s="5">
        <v>753.97650051116943</v>
      </c>
      <c r="P240" s="5">
        <v>402.30962198972702</v>
      </c>
      <c r="Q240" s="6">
        <v>720.81386578083038</v>
      </c>
      <c r="R240" s="6">
        <v>301.32439941167831</v>
      </c>
      <c r="S240" s="6">
        <v>73.693696200847626</v>
      </c>
      <c r="T240" s="6">
        <v>85.77783328294754</v>
      </c>
      <c r="U240" s="5">
        <v>217.21252238750461</v>
      </c>
      <c r="V240" s="5">
        <v>342.52377516031271</v>
      </c>
      <c r="W240" s="5">
        <v>157.40950071811679</v>
      </c>
      <c r="X240" s="5">
        <v>217.1966395974159</v>
      </c>
      <c r="Y240" s="5">
        <v>45.496964335441589</v>
      </c>
      <c r="Z240" s="5">
        <v>658.08472228050232</v>
      </c>
      <c r="AA240" s="6">
        <v>363.94796812534332</v>
      </c>
      <c r="AB240" s="6">
        <v>332.74446189403528</v>
      </c>
      <c r="AC240" s="6">
        <v>272.31792396306992</v>
      </c>
      <c r="AD240" s="6">
        <v>230.7777935266495</v>
      </c>
      <c r="AE240" s="5">
        <v>215.90214908123019</v>
      </c>
      <c r="AF240" s="5">
        <v>375.24034094810492</v>
      </c>
      <c r="AG240" s="5">
        <v>451.21036946773529</v>
      </c>
      <c r="AH240" s="5">
        <v>277.19412386417389</v>
      </c>
      <c r="AI240" s="6">
        <v>841.39924967288971</v>
      </c>
      <c r="AJ240" s="6">
        <v>269.18494492769241</v>
      </c>
      <c r="AK240" s="6">
        <v>61.449893355369568</v>
      </c>
      <c r="AL240" s="6">
        <v>73.078905582427979</v>
      </c>
      <c r="AM240" s="6">
        <v>74.433989822864532</v>
      </c>
    </row>
    <row r="241" spans="1:39" ht="19.95" customHeight="1" x14ac:dyDescent="0.3">
      <c r="A241" s="14" t="s">
        <v>12</v>
      </c>
      <c r="B241" s="4">
        <v>1333</v>
      </c>
      <c r="C241" s="5">
        <v>226</v>
      </c>
      <c r="D241" s="5">
        <v>176</v>
      </c>
      <c r="E241" s="5">
        <v>256</v>
      </c>
      <c r="F241" s="5">
        <v>413</v>
      </c>
      <c r="G241" s="5">
        <v>139</v>
      </c>
      <c r="H241" s="6">
        <v>286</v>
      </c>
      <c r="I241" s="6">
        <v>532</v>
      </c>
      <c r="J241" s="6">
        <v>515</v>
      </c>
      <c r="K241" s="5">
        <v>843</v>
      </c>
      <c r="L241" s="5">
        <v>485</v>
      </c>
      <c r="M241" s="6">
        <v>895</v>
      </c>
      <c r="N241" s="6">
        <v>431</v>
      </c>
      <c r="O241" s="5">
        <v>787</v>
      </c>
      <c r="P241" s="5">
        <v>399</v>
      </c>
      <c r="Q241" s="6">
        <v>753</v>
      </c>
      <c r="R241" s="6">
        <v>287</v>
      </c>
      <c r="S241" s="6">
        <v>73</v>
      </c>
      <c r="T241" s="6">
        <v>87</v>
      </c>
      <c r="U241" s="5">
        <v>220</v>
      </c>
      <c r="V241" s="5">
        <v>338</v>
      </c>
      <c r="W241" s="5">
        <v>157</v>
      </c>
      <c r="X241" s="5">
        <v>220</v>
      </c>
      <c r="Y241" s="5">
        <v>45</v>
      </c>
      <c r="Z241" s="5">
        <v>675</v>
      </c>
      <c r="AA241" s="6">
        <v>363</v>
      </c>
      <c r="AB241" s="6">
        <v>337</v>
      </c>
      <c r="AC241" s="6">
        <v>281</v>
      </c>
      <c r="AD241" s="6">
        <v>234</v>
      </c>
      <c r="AE241" s="5">
        <v>202</v>
      </c>
      <c r="AF241" s="5">
        <v>428</v>
      </c>
      <c r="AG241" s="5">
        <v>478</v>
      </c>
      <c r="AH241" s="5">
        <v>225</v>
      </c>
      <c r="AI241" s="6">
        <v>855</v>
      </c>
      <c r="AJ241" s="6">
        <v>283</v>
      </c>
      <c r="AK241" s="6">
        <v>50</v>
      </c>
      <c r="AL241" s="6">
        <v>72</v>
      </c>
      <c r="AM241" s="6">
        <v>73</v>
      </c>
    </row>
    <row r="242" spans="1:39" ht="19.95" customHeight="1" x14ac:dyDescent="0.3">
      <c r="A242" s="17" t="s">
        <v>128</v>
      </c>
      <c r="B242" s="7">
        <v>0.43205867963497541</v>
      </c>
      <c r="C242" s="9">
        <v>0.4978043550059652</v>
      </c>
      <c r="D242" s="9">
        <v>0.46231168106480058</v>
      </c>
      <c r="E242" s="9">
        <v>0.47317308359154142</v>
      </c>
      <c r="F242" s="10">
        <v>0.40213059585264482</v>
      </c>
      <c r="G242" s="9">
        <v>0.45058659360931502</v>
      </c>
      <c r="H242" s="11">
        <v>0.41977090369557579</v>
      </c>
      <c r="I242" s="11">
        <v>0.41196033529068432</v>
      </c>
      <c r="J242" s="11">
        <v>0.46020040015261698</v>
      </c>
      <c r="K242" s="8">
        <v>0.45628448544945821</v>
      </c>
      <c r="L242" s="10">
        <v>0.39185118255715212</v>
      </c>
      <c r="M242" s="11">
        <v>0.42804253077248378</v>
      </c>
      <c r="N242" s="11">
        <v>0.43937453693216139</v>
      </c>
      <c r="O242" s="9">
        <v>0.42304690050025862</v>
      </c>
      <c r="P242" s="9">
        <v>0.43612090057853142</v>
      </c>
      <c r="Q242" s="11">
        <v>0.43733679475015153</v>
      </c>
      <c r="R242" s="11">
        <v>0.39289417357842987</v>
      </c>
      <c r="S242" s="11">
        <v>0.4868212276029098</v>
      </c>
      <c r="T242" s="11">
        <v>0.46518985288160469</v>
      </c>
      <c r="U242" s="9">
        <v>0.46683923270934208</v>
      </c>
      <c r="V242" s="8">
        <v>0.49840004160334678</v>
      </c>
      <c r="W242" s="8">
        <v>0.53305200535875974</v>
      </c>
      <c r="X242" s="9">
        <v>0.46903103291587173</v>
      </c>
      <c r="Y242" s="9">
        <v>0.50171795978086553</v>
      </c>
      <c r="Z242" s="9">
        <v>0.41391178296475117</v>
      </c>
      <c r="AA242" s="11">
        <v>0.44501978814340881</v>
      </c>
      <c r="AB242" s="11">
        <v>0.41522183853945921</v>
      </c>
      <c r="AC242" s="11">
        <v>0.44995649958269612</v>
      </c>
      <c r="AD242" s="11">
        <v>0.45455711167603619</v>
      </c>
      <c r="AE242" s="10">
        <v>0.34392183323156889</v>
      </c>
      <c r="AF242" s="9">
        <v>0.46205509859793481</v>
      </c>
      <c r="AG242" s="9">
        <v>0.45484453562994009</v>
      </c>
      <c r="AH242" s="9">
        <v>0.42301034053489761</v>
      </c>
      <c r="AI242" s="11">
        <v>0.41582735153801292</v>
      </c>
      <c r="AJ242" s="11">
        <v>0.46539503555195749</v>
      </c>
      <c r="AK242" s="11">
        <v>0.4411328772735596</v>
      </c>
      <c r="AL242" s="11">
        <v>0.49723987538286279</v>
      </c>
      <c r="AM242" s="11">
        <v>0.4234927438558026</v>
      </c>
    </row>
    <row r="243" spans="1:39" ht="19.95" customHeight="1" x14ac:dyDescent="0.3">
      <c r="A243" s="16" t="s">
        <v>127</v>
      </c>
      <c r="B243" s="7">
        <v>0.42930112477676913</v>
      </c>
      <c r="C243" s="9">
        <v>0.42095120172526618</v>
      </c>
      <c r="D243" s="9">
        <v>0.4738792749076064</v>
      </c>
      <c r="E243" s="8">
        <v>0.52514524355693648</v>
      </c>
      <c r="F243" s="10">
        <v>0.35404982614427399</v>
      </c>
      <c r="G243" s="8">
        <v>0.56083903529931256</v>
      </c>
      <c r="H243" s="12">
        <v>0.35529570759479961</v>
      </c>
      <c r="I243" s="12">
        <v>0.39279747461909892</v>
      </c>
      <c r="J243" s="13">
        <v>0.51769416262125312</v>
      </c>
      <c r="K243" s="8">
        <v>0.46573244738315828</v>
      </c>
      <c r="L243" s="10">
        <v>0.36654510617473179</v>
      </c>
      <c r="M243" s="13">
        <v>0.44769332143722329</v>
      </c>
      <c r="N243" s="12">
        <v>0.39056654754463499</v>
      </c>
      <c r="O243" s="8">
        <v>0.47874107178547642</v>
      </c>
      <c r="P243" s="10">
        <v>0.34796107395742459</v>
      </c>
      <c r="Q243" s="13">
        <v>0.48046192036681867</v>
      </c>
      <c r="R243" s="12">
        <v>0.35005797199955241</v>
      </c>
      <c r="S243" s="11">
        <v>0.40397523256735318</v>
      </c>
      <c r="T243" s="11">
        <v>0.39810747151094411</v>
      </c>
      <c r="U243" s="9">
        <v>0.41031212964671337</v>
      </c>
      <c r="V243" s="9">
        <v>0.45220869554103971</v>
      </c>
      <c r="W243" s="9">
        <v>0.45238458969651157</v>
      </c>
      <c r="X243" s="9">
        <v>0.47891705802398071</v>
      </c>
      <c r="Y243" s="9">
        <v>0.42330084490518127</v>
      </c>
      <c r="Z243" s="9">
        <v>0.4304290851721122</v>
      </c>
      <c r="AA243" s="12">
        <v>0.38580217564650138</v>
      </c>
      <c r="AB243" s="13">
        <v>0.45906770163356758</v>
      </c>
      <c r="AC243" s="11">
        <v>0.42224676049618409</v>
      </c>
      <c r="AD243" s="11">
        <v>0.43596020799466678</v>
      </c>
      <c r="AE243" s="10">
        <v>0.32805554613918292</v>
      </c>
      <c r="AF243" s="9">
        <v>0.44525532171543469</v>
      </c>
      <c r="AG243" s="9">
        <v>0.43275211188293489</v>
      </c>
      <c r="AH243" s="9">
        <v>0.48094492713176629</v>
      </c>
      <c r="AI243" s="12">
        <v>0.39287178090690961</v>
      </c>
      <c r="AJ243" s="13">
        <v>0.57080609980443919</v>
      </c>
      <c r="AK243" s="11">
        <v>0.31744675094633862</v>
      </c>
      <c r="AL243" s="11">
        <v>0.45014460150037738</v>
      </c>
      <c r="AM243" s="11">
        <v>0.40123376682784528</v>
      </c>
    </row>
    <row r="244" spans="1:39" ht="19.95" customHeight="1" x14ac:dyDescent="0.3">
      <c r="A244" s="17" t="s">
        <v>129</v>
      </c>
      <c r="B244" s="7">
        <v>0.39396556125017612</v>
      </c>
      <c r="C244" s="9">
        <v>0.38765143021356102</v>
      </c>
      <c r="D244" s="9">
        <v>0.44100260860033458</v>
      </c>
      <c r="E244" s="9">
        <v>0.4461075586064438</v>
      </c>
      <c r="F244" s="10">
        <v>0.33943052129555668</v>
      </c>
      <c r="G244" s="9">
        <v>0.47665098748999218</v>
      </c>
      <c r="H244" s="11">
        <v>0.36090745538901448</v>
      </c>
      <c r="I244" s="11">
        <v>0.38770844351059552</v>
      </c>
      <c r="J244" s="11">
        <v>0.42381127055786671</v>
      </c>
      <c r="K244" s="9">
        <v>0.41150930800062929</v>
      </c>
      <c r="L244" s="9">
        <v>0.36176015265840528</v>
      </c>
      <c r="M244" s="11">
        <v>0.40625650071846658</v>
      </c>
      <c r="N244" s="11">
        <v>0.36715159097579231</v>
      </c>
      <c r="O244" s="8">
        <v>0.4261211390691193</v>
      </c>
      <c r="P244" s="10">
        <v>0.31047559185451101</v>
      </c>
      <c r="Q244" s="13">
        <v>0.44508798740759209</v>
      </c>
      <c r="R244" s="12">
        <v>0.32322620637205401</v>
      </c>
      <c r="S244" s="11">
        <v>0.32237416478004188</v>
      </c>
      <c r="T244" s="11">
        <v>0.39000802408712748</v>
      </c>
      <c r="U244" s="9">
        <v>0.41006356324553128</v>
      </c>
      <c r="V244" s="9">
        <v>0.38240573451783699</v>
      </c>
      <c r="W244" s="9">
        <v>0.41742208412840492</v>
      </c>
      <c r="X244" s="9">
        <v>0.42832942502987931</v>
      </c>
      <c r="Y244" s="9">
        <v>0.43888598020649472</v>
      </c>
      <c r="Z244" s="9">
        <v>0.39522216526873188</v>
      </c>
      <c r="AA244" s="11">
        <v>0.37979563851321141</v>
      </c>
      <c r="AB244" s="11">
        <v>0.38368803893963621</v>
      </c>
      <c r="AC244" s="11">
        <v>0.42368762030747931</v>
      </c>
      <c r="AD244" s="11">
        <v>0.42157039006127178</v>
      </c>
      <c r="AE244" s="9">
        <v>0.36768785302476847</v>
      </c>
      <c r="AF244" s="9">
        <v>0.3841387730700192</v>
      </c>
      <c r="AG244" s="9">
        <v>0.41535457099913381</v>
      </c>
      <c r="AH244" s="9">
        <v>0.39291892302642878</v>
      </c>
      <c r="AI244" s="11">
        <v>0.38246632406079928</v>
      </c>
      <c r="AJ244" s="11">
        <v>0.44614218797038752</v>
      </c>
      <c r="AK244" s="11">
        <v>0.52868623276219284</v>
      </c>
      <c r="AL244" s="12">
        <v>0.25274022592671491</v>
      </c>
      <c r="AM244" s="11">
        <v>0.36269368123934659</v>
      </c>
    </row>
    <row r="245" spans="1:39" ht="19.95" customHeight="1" x14ac:dyDescent="0.3">
      <c r="A245" s="16" t="s">
        <v>130</v>
      </c>
      <c r="B245" s="7">
        <v>0.29883636784278189</v>
      </c>
      <c r="C245" s="8">
        <v>0.463050893521402</v>
      </c>
      <c r="D245" s="8">
        <v>0.37311758502789738</v>
      </c>
      <c r="E245" s="9">
        <v>0.24626711018703359</v>
      </c>
      <c r="F245" s="10">
        <v>0.27092219311423482</v>
      </c>
      <c r="G245" s="10">
        <v>0.19825448016602479</v>
      </c>
      <c r="H245" s="11">
        <v>0.31982301392543683</v>
      </c>
      <c r="I245" s="11">
        <v>0.31968071413129451</v>
      </c>
      <c r="J245" s="12">
        <v>0.26370486033535218</v>
      </c>
      <c r="K245" s="9">
        <v>0.29378678991782281</v>
      </c>
      <c r="L245" s="9">
        <v>0.30732513000463291</v>
      </c>
      <c r="M245" s="11">
        <v>0.2902926690550256</v>
      </c>
      <c r="N245" s="11">
        <v>0.3154400998053577</v>
      </c>
      <c r="O245" s="9">
        <v>0.30060682728730859</v>
      </c>
      <c r="P245" s="9">
        <v>0.28843732140141848</v>
      </c>
      <c r="Q245" s="11">
        <v>0.27926385279247351</v>
      </c>
      <c r="R245" s="11">
        <v>0.28655995285233038</v>
      </c>
      <c r="S245" s="13">
        <v>0.43833936236010729</v>
      </c>
      <c r="T245" s="11">
        <v>0.3200626331255127</v>
      </c>
      <c r="U245" s="9">
        <v>0.31528185200501507</v>
      </c>
      <c r="V245" s="9">
        <v>0.33402092777000031</v>
      </c>
      <c r="W245" s="8">
        <v>0.37900696789784682</v>
      </c>
      <c r="X245" s="9">
        <v>0.3104288196635292</v>
      </c>
      <c r="Y245" s="9">
        <v>0.27950789422393207</v>
      </c>
      <c r="Z245" s="10">
        <v>0.26433218994472918</v>
      </c>
      <c r="AA245" s="12">
        <v>0.25536229641828212</v>
      </c>
      <c r="AB245" s="11">
        <v>0.27532081209170112</v>
      </c>
      <c r="AC245" s="11">
        <v>0.32228438623692679</v>
      </c>
      <c r="AD245" s="13">
        <v>0.3873444159068502</v>
      </c>
      <c r="AE245" s="10">
        <v>0.21331215768960499</v>
      </c>
      <c r="AF245" s="9">
        <v>0.27989911337539258</v>
      </c>
      <c r="AG245" s="8">
        <v>0.32878423428595349</v>
      </c>
      <c r="AH245" s="9">
        <v>0.34233691014440931</v>
      </c>
      <c r="AI245" s="11">
        <v>0.31676162205330138</v>
      </c>
      <c r="AJ245" s="11">
        <v>0.25595655768765319</v>
      </c>
      <c r="AK245" s="11">
        <v>0.25601074310938021</v>
      </c>
      <c r="AL245" s="11">
        <v>0.33831812425347491</v>
      </c>
      <c r="AM245" s="11">
        <v>0.24787376872567471</v>
      </c>
    </row>
    <row r="246" spans="1:39" ht="19.95" customHeight="1" x14ac:dyDescent="0.3">
      <c r="A246" s="17" t="s">
        <v>131</v>
      </c>
      <c r="B246" s="7">
        <v>0.29708197827547977</v>
      </c>
      <c r="C246" s="8">
        <v>0.40290788135599409</v>
      </c>
      <c r="D246" s="9">
        <v>0.31248861802578298</v>
      </c>
      <c r="E246" s="9">
        <v>0.33993090152328359</v>
      </c>
      <c r="F246" s="10">
        <v>0.27221945698418482</v>
      </c>
      <c r="G246" s="10">
        <v>0.20073010730311561</v>
      </c>
      <c r="H246" s="11">
        <v>0.27554821710658522</v>
      </c>
      <c r="I246" s="11">
        <v>0.29754280801956229</v>
      </c>
      <c r="J246" s="11">
        <v>0.3121715033471027</v>
      </c>
      <c r="K246" s="9">
        <v>0.29414853505178251</v>
      </c>
      <c r="L246" s="9">
        <v>0.3038735442092903</v>
      </c>
      <c r="M246" s="11">
        <v>0.28642352326994641</v>
      </c>
      <c r="N246" s="11">
        <v>0.31889636699440688</v>
      </c>
      <c r="O246" s="9">
        <v>0.2928656691460817</v>
      </c>
      <c r="P246" s="9">
        <v>0.32847162724245321</v>
      </c>
      <c r="Q246" s="11">
        <v>0.3090407400082838</v>
      </c>
      <c r="R246" s="11">
        <v>0.29268326410307383</v>
      </c>
      <c r="S246" s="11">
        <v>0.32311098892848178</v>
      </c>
      <c r="T246" s="11">
        <v>0.28198134001320418</v>
      </c>
      <c r="U246" s="9">
        <v>0.3106814934833298</v>
      </c>
      <c r="V246" s="9">
        <v>0.29949943312182342</v>
      </c>
      <c r="W246" s="9">
        <v>0.33470975312756251</v>
      </c>
      <c r="X246" s="9">
        <v>0.30671691646114341</v>
      </c>
      <c r="Y246" s="9">
        <v>0.23499652366448259</v>
      </c>
      <c r="Z246" s="9">
        <v>0.29153381416413671</v>
      </c>
      <c r="AA246" s="11">
        <v>0.31187891185547367</v>
      </c>
      <c r="AB246" s="11">
        <v>0.30355907003964339</v>
      </c>
      <c r="AC246" s="11">
        <v>0.29215701227843438</v>
      </c>
      <c r="AD246" s="11">
        <v>0.30102844952143287</v>
      </c>
      <c r="AE246" s="10">
        <v>0.2342922515403941</v>
      </c>
      <c r="AF246" s="9">
        <v>0.30091445050321097</v>
      </c>
      <c r="AG246" s="9">
        <v>0.30628574328116759</v>
      </c>
      <c r="AH246" s="9">
        <v>0.32581817382381212</v>
      </c>
      <c r="AI246" s="11">
        <v>0.29359877243689658</v>
      </c>
      <c r="AJ246" s="11">
        <v>0.32236890458226619</v>
      </c>
      <c r="AK246" s="12">
        <v>0.13991190839181061</v>
      </c>
      <c r="AL246" s="11">
        <v>0.32204466741098658</v>
      </c>
      <c r="AM246" s="11">
        <v>0.35025318344352119</v>
      </c>
    </row>
    <row r="247" spans="1:39" ht="19.95" customHeight="1" x14ac:dyDescent="0.3">
      <c r="A247" s="16" t="s">
        <v>132</v>
      </c>
      <c r="B247" s="7">
        <v>0.26441080772505471</v>
      </c>
      <c r="C247" s="9">
        <v>0.2272198716486932</v>
      </c>
      <c r="D247" s="9">
        <v>0.26554140259621811</v>
      </c>
      <c r="E247" s="9">
        <v>0.24544991285041831</v>
      </c>
      <c r="F247" s="8">
        <v>0.30195691218202131</v>
      </c>
      <c r="G247" s="9">
        <v>0.26316677028298691</v>
      </c>
      <c r="H247" s="11">
        <v>0.27884298745030572</v>
      </c>
      <c r="I247" s="11">
        <v>0.27635858255993678</v>
      </c>
      <c r="J247" s="11">
        <v>0.2425406856444359</v>
      </c>
      <c r="K247" s="9">
        <v>0.25336971879516668</v>
      </c>
      <c r="L247" s="9">
        <v>0.28444415038698312</v>
      </c>
      <c r="M247" s="13">
        <v>0.28279502716193761</v>
      </c>
      <c r="N247" s="12">
        <v>0.2261098677128397</v>
      </c>
      <c r="O247" s="8">
        <v>0.28520481408663573</v>
      </c>
      <c r="P247" s="10">
        <v>0.23939472679314541</v>
      </c>
      <c r="Q247" s="13">
        <v>0.29897410367932359</v>
      </c>
      <c r="R247" s="12">
        <v>0.21789229530884741</v>
      </c>
      <c r="S247" s="11">
        <v>0.22485988938086471</v>
      </c>
      <c r="T247" s="11">
        <v>0.31454980425560491</v>
      </c>
      <c r="U247" s="9">
        <v>0.31115625360551979</v>
      </c>
      <c r="V247" s="9">
        <v>0.28218427140445401</v>
      </c>
      <c r="W247" s="9">
        <v>0.28057019484294982</v>
      </c>
      <c r="X247" s="9">
        <v>0.30853890688495089</v>
      </c>
      <c r="Y247" s="9">
        <v>0.33955588390691899</v>
      </c>
      <c r="Z247" s="9">
        <v>0.24053207218741801</v>
      </c>
      <c r="AA247" s="11">
        <v>0.2267969131740494</v>
      </c>
      <c r="AB247" s="11">
        <v>0.30766795322112361</v>
      </c>
      <c r="AC247" s="11">
        <v>0.26048646554168159</v>
      </c>
      <c r="AD247" s="11">
        <v>0.27173767737281063</v>
      </c>
      <c r="AE247" s="9">
        <v>0.20646098862791409</v>
      </c>
      <c r="AF247" s="9">
        <v>0.25510750567913221</v>
      </c>
      <c r="AG247" s="9">
        <v>0.29527133877725681</v>
      </c>
      <c r="AH247" s="9">
        <v>0.27190690131677858</v>
      </c>
      <c r="AI247" s="13">
        <v>0.28915226926794141</v>
      </c>
      <c r="AJ247" s="12">
        <v>0.19484443819470981</v>
      </c>
      <c r="AK247" s="11">
        <v>0.28499299468158618</v>
      </c>
      <c r="AL247" s="11">
        <v>0.23978234586162989</v>
      </c>
      <c r="AM247" s="11">
        <v>0.24350396146845951</v>
      </c>
    </row>
    <row r="248" spans="1:39" ht="19.95" customHeight="1" x14ac:dyDescent="0.3">
      <c r="A248" s="17" t="s">
        <v>133</v>
      </c>
      <c r="B248" s="7">
        <v>0.19706047530246271</v>
      </c>
      <c r="C248" s="9">
        <v>0.2428300882038123</v>
      </c>
      <c r="D248" s="9">
        <v>0.23685406917224419</v>
      </c>
      <c r="E248" s="9">
        <v>0.21939567148730341</v>
      </c>
      <c r="F248" s="9">
        <v>0.19563942025344649</v>
      </c>
      <c r="G248" s="10">
        <v>0.12959652497990409</v>
      </c>
      <c r="H248" s="11">
        <v>0.19128948529842499</v>
      </c>
      <c r="I248" s="11">
        <v>0.20008531317991729</v>
      </c>
      <c r="J248" s="11">
        <v>0.19832137352445481</v>
      </c>
      <c r="K248" s="10">
        <v>0.1731855215155412</v>
      </c>
      <c r="L248" s="8">
        <v>0.23842027519131301</v>
      </c>
      <c r="M248" s="11">
        <v>0.19851332033006319</v>
      </c>
      <c r="N248" s="11">
        <v>0.19542569026532591</v>
      </c>
      <c r="O248" s="9">
        <v>0.20099871528160451</v>
      </c>
      <c r="P248" s="9">
        <v>0.2089476749156573</v>
      </c>
      <c r="Q248" s="12">
        <v>0.1749333081384076</v>
      </c>
      <c r="R248" s="13">
        <v>0.25032331571192729</v>
      </c>
      <c r="S248" s="11">
        <v>0.22433790618870769</v>
      </c>
      <c r="T248" s="11">
        <v>0.18059937975540979</v>
      </c>
      <c r="U248" s="9">
        <v>0.22246926508504239</v>
      </c>
      <c r="V248" s="9">
        <v>0.21813480856982859</v>
      </c>
      <c r="W248" s="9">
        <v>0.2092415858602118</v>
      </c>
      <c r="X248" s="9">
        <v>0.21687321349001629</v>
      </c>
      <c r="Y248" s="8">
        <v>0.32550656408963502</v>
      </c>
      <c r="Z248" s="9">
        <v>0.17606432427617341</v>
      </c>
      <c r="AA248" s="11">
        <v>0.18764358832129169</v>
      </c>
      <c r="AB248" s="11">
        <v>0.22230260163011409</v>
      </c>
      <c r="AC248" s="11">
        <v>0.1989902693955484</v>
      </c>
      <c r="AD248" s="11">
        <v>0.21279056544549649</v>
      </c>
      <c r="AE248" s="9">
        <v>0.1565923829848582</v>
      </c>
      <c r="AF248" s="8">
        <v>0.23310018067840879</v>
      </c>
      <c r="AG248" s="9">
        <v>0.1965151588624833</v>
      </c>
      <c r="AH248" s="9">
        <v>0.1806807961927582</v>
      </c>
      <c r="AI248" s="11">
        <v>0.2057660752548795</v>
      </c>
      <c r="AJ248" s="11">
        <v>0.17705243380720831</v>
      </c>
      <c r="AK248" s="11">
        <v>9.5944706906982896E-2</v>
      </c>
      <c r="AL248" s="11">
        <v>0.25483585075433762</v>
      </c>
      <c r="AM248" s="11">
        <v>0.19776405517278101</v>
      </c>
    </row>
    <row r="249" spans="1:39" ht="19.95" customHeight="1" x14ac:dyDescent="0.3">
      <c r="A249" s="16" t="s">
        <v>72</v>
      </c>
      <c r="B249" s="7">
        <v>7.0638547442589905E-2</v>
      </c>
      <c r="C249" s="10">
        <v>2.217603199119926E-2</v>
      </c>
      <c r="D249" s="9">
        <v>2.258381562379146E-2</v>
      </c>
      <c r="E249" s="9">
        <v>7.5946689503965298E-2</v>
      </c>
      <c r="F249" s="8">
        <v>6.9814847597981622E-2</v>
      </c>
      <c r="G249" s="9">
        <v>3.446224814456602E-2</v>
      </c>
      <c r="H249" s="11">
        <v>6.2132088547448922E-2</v>
      </c>
      <c r="I249" s="11">
        <v>7.2134117010885165E-2</v>
      </c>
      <c r="J249" s="11">
        <v>7.5339368554520184E-2</v>
      </c>
      <c r="K249" s="9">
        <v>6.2682778706312822E-2</v>
      </c>
      <c r="L249" s="9">
        <v>8.4983995536944593E-2</v>
      </c>
      <c r="M249" s="11">
        <v>7.0980425417042414E-2</v>
      </c>
      <c r="N249" s="11">
        <v>6.8699350532584386E-2</v>
      </c>
      <c r="O249" s="9">
        <v>6.2628915821038439E-2</v>
      </c>
      <c r="P249" s="9">
        <v>6.9116671862579401E-2</v>
      </c>
      <c r="Q249" s="11">
        <v>6.1005572592845982E-2</v>
      </c>
      <c r="R249" s="11">
        <v>8.7011128620307812E-2</v>
      </c>
      <c r="S249" s="11">
        <v>3.1115758701179039E-2</v>
      </c>
      <c r="T249" s="11">
        <v>5.985530310287876E-2</v>
      </c>
      <c r="U249" s="10">
        <v>3.0698273111455399E-2</v>
      </c>
      <c r="V249" s="9">
        <v>4.4956199413881091E-2</v>
      </c>
      <c r="W249" s="10">
        <v>2.5056245421184571E-2</v>
      </c>
      <c r="X249" s="9">
        <v>4.9174409974324013E-2</v>
      </c>
      <c r="Y249" s="9">
        <v>5.7068804481805367E-2</v>
      </c>
      <c r="Z249" s="8">
        <v>9.0875736292456682E-2</v>
      </c>
      <c r="AA249" s="11">
        <v>6.6385919344997046E-2</v>
      </c>
      <c r="AB249" s="11">
        <v>5.1825956570471399E-2</v>
      </c>
      <c r="AC249" s="11">
        <v>6.1215940989529982E-2</v>
      </c>
      <c r="AD249" s="11">
        <v>6.2089540013427667E-2</v>
      </c>
      <c r="AE249" s="8">
        <v>0.1368013013416883</v>
      </c>
      <c r="AF249" s="9">
        <v>6.8022700997647734E-2</v>
      </c>
      <c r="AG249" s="9">
        <v>5.4671877940926081E-2</v>
      </c>
      <c r="AH249" s="9">
        <v>4.8636700094435582E-2</v>
      </c>
      <c r="AI249" s="11">
        <v>6.2369860953943902E-2</v>
      </c>
      <c r="AJ249" s="11">
        <v>5.8784011434776517E-2</v>
      </c>
      <c r="AK249" s="13">
        <v>0.19745036125783161</v>
      </c>
      <c r="AL249" s="11">
        <v>6.1370297668748797E-2</v>
      </c>
      <c r="AM249" s="11">
        <v>0.11138700593502079</v>
      </c>
    </row>
    <row r="250" spans="1:39" ht="19.95" customHeight="1" x14ac:dyDescent="0.3">
      <c r="A250" s="17" t="s">
        <v>106</v>
      </c>
      <c r="B250" s="7">
        <v>6.3086654072276191E-2</v>
      </c>
      <c r="C250" s="9">
        <v>4.3592781571839781E-2</v>
      </c>
      <c r="D250" s="9">
        <v>3.4933820763320161E-2</v>
      </c>
      <c r="E250" s="9">
        <v>3.5445549707547042E-2</v>
      </c>
      <c r="F250" s="9">
        <v>6.7539653079934675E-2</v>
      </c>
      <c r="G250" s="8">
        <v>0.1321167642793338</v>
      </c>
      <c r="H250" s="11">
        <v>5.2147226243000132E-2</v>
      </c>
      <c r="I250" s="11">
        <v>7.3491737258994883E-2</v>
      </c>
      <c r="J250" s="11">
        <v>6.0996005782430897E-2</v>
      </c>
      <c r="K250" s="9">
        <v>6.9311627178990143E-2</v>
      </c>
      <c r="L250" s="9">
        <v>5.074481872142142E-2</v>
      </c>
      <c r="M250" s="11">
        <v>5.7014774211634957E-2</v>
      </c>
      <c r="N250" s="11">
        <v>7.6520487618496266E-2</v>
      </c>
      <c r="O250" s="10">
        <v>4.8103338213570143E-2</v>
      </c>
      <c r="P250" s="8">
        <v>0.1005823600907801</v>
      </c>
      <c r="Q250" s="11">
        <v>5.5437837994265507E-2</v>
      </c>
      <c r="R250" s="13">
        <v>9.2073572401352458E-2</v>
      </c>
      <c r="S250" s="12">
        <v>0</v>
      </c>
      <c r="T250" s="11">
        <v>4.2663407869133509E-2</v>
      </c>
      <c r="U250" s="9">
        <v>4.8287866019960483E-2</v>
      </c>
      <c r="V250" s="9">
        <v>4.2276412334297991E-2</v>
      </c>
      <c r="W250" s="9">
        <v>4.1241167665336489E-2</v>
      </c>
      <c r="X250" s="9">
        <v>4.1645299577973353E-2</v>
      </c>
      <c r="Y250" s="9">
        <v>0</v>
      </c>
      <c r="Z250" s="8">
        <v>8.3094885791050718E-2</v>
      </c>
      <c r="AA250" s="11">
        <v>7.7860146599643534E-2</v>
      </c>
      <c r="AB250" s="11">
        <v>5.8929609479577302E-2</v>
      </c>
      <c r="AC250" s="11">
        <v>6.2869710425205727E-2</v>
      </c>
      <c r="AD250" s="11">
        <v>4.4136003830498982E-2</v>
      </c>
      <c r="AE250" s="8">
        <v>0.11193813577614641</v>
      </c>
      <c r="AF250" s="9">
        <v>5.1952691818000711E-2</v>
      </c>
      <c r="AG250" s="9">
        <v>5.2265937321610827E-2</v>
      </c>
      <c r="AH250" s="9">
        <v>5.7722873377468099E-2</v>
      </c>
      <c r="AI250" s="11">
        <v>6.4879183670979404E-2</v>
      </c>
      <c r="AJ250" s="11">
        <v>7.1963993530528222E-2</v>
      </c>
      <c r="AK250" s="11">
        <v>0</v>
      </c>
      <c r="AL250" s="11">
        <v>5.8816880618356132E-2</v>
      </c>
      <c r="AM250" s="11">
        <v>6.6993731257559155E-2</v>
      </c>
    </row>
    <row r="253" spans="1:39" x14ac:dyDescent="0.3">
      <c r="A253" s="1" t="s">
        <v>24</v>
      </c>
    </row>
    <row r="254" spans="1:39" ht="40.049999999999997" customHeight="1" x14ac:dyDescent="0.3">
      <c r="A254" s="19" t="s">
        <v>238</v>
      </c>
      <c r="B254" s="33"/>
      <c r="C254" s="33" t="s">
        <v>134</v>
      </c>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row>
    <row r="255" spans="1:39" ht="22.05" customHeight="1" x14ac:dyDescent="0.3">
      <c r="A255" s="2"/>
      <c r="B255" s="2"/>
      <c r="C255" s="51" t="s">
        <v>1</v>
      </c>
      <c r="D255" s="52"/>
      <c r="E255" s="52"/>
      <c r="F255" s="52"/>
      <c r="G255" s="53"/>
      <c r="H255" s="51" t="s">
        <v>2</v>
      </c>
      <c r="I255" s="52"/>
      <c r="J255" s="53"/>
      <c r="K255" s="51" t="s">
        <v>26</v>
      </c>
      <c r="L255" s="53"/>
      <c r="M255" s="51" t="s">
        <v>28</v>
      </c>
      <c r="N255" s="53"/>
      <c r="O255" s="51" t="s">
        <v>29</v>
      </c>
      <c r="P255" s="53"/>
      <c r="Q255" s="51" t="s">
        <v>30</v>
      </c>
      <c r="R255" s="52"/>
      <c r="S255" s="52"/>
      <c r="T255" s="53"/>
      <c r="U255" s="51" t="s">
        <v>31</v>
      </c>
      <c r="V255" s="52"/>
      <c r="W255" s="52"/>
      <c r="X255" s="52"/>
      <c r="Y255" s="52"/>
      <c r="Z255" s="53"/>
      <c r="AA255" s="51" t="s">
        <v>32</v>
      </c>
      <c r="AB255" s="52"/>
      <c r="AC255" s="52"/>
      <c r="AD255" s="53"/>
      <c r="AE255" s="51" t="s">
        <v>33</v>
      </c>
      <c r="AF255" s="52"/>
      <c r="AG255" s="52"/>
      <c r="AH255" s="53"/>
      <c r="AI255" s="51" t="s">
        <v>34</v>
      </c>
      <c r="AJ255" s="52"/>
      <c r="AK255" s="52"/>
      <c r="AL255" s="52"/>
      <c r="AM255" s="53"/>
    </row>
    <row r="256" spans="1:39" ht="58.05" customHeight="1" x14ac:dyDescent="0.3">
      <c r="A256" s="3" t="s">
        <v>35</v>
      </c>
      <c r="B256" s="3" t="s">
        <v>0</v>
      </c>
      <c r="C256" s="3" t="s">
        <v>3</v>
      </c>
      <c r="D256" s="3" t="s">
        <v>4</v>
      </c>
      <c r="E256" s="3" t="s">
        <v>5</v>
      </c>
      <c r="F256" s="3" t="s">
        <v>6</v>
      </c>
      <c r="G256" s="3" t="s">
        <v>7</v>
      </c>
      <c r="H256" s="3" t="s">
        <v>8</v>
      </c>
      <c r="I256" s="3" t="s">
        <v>9</v>
      </c>
      <c r="J256" s="3" t="s">
        <v>10</v>
      </c>
      <c r="K256" s="3" t="s">
        <v>36</v>
      </c>
      <c r="L256" s="3" t="s">
        <v>37</v>
      </c>
      <c r="M256" s="3" t="s">
        <v>40</v>
      </c>
      <c r="N256" s="3" t="s">
        <v>41</v>
      </c>
      <c r="O256" s="3" t="s">
        <v>42</v>
      </c>
      <c r="P256" s="3" t="s">
        <v>43</v>
      </c>
      <c r="Q256" s="3" t="s">
        <v>44</v>
      </c>
      <c r="R256" s="3" t="s">
        <v>45</v>
      </c>
      <c r="S256" s="3" t="s">
        <v>46</v>
      </c>
      <c r="T256" s="3" t="s">
        <v>47</v>
      </c>
      <c r="U256" s="3" t="s">
        <v>48</v>
      </c>
      <c r="V256" s="3" t="s">
        <v>49</v>
      </c>
      <c r="W256" s="3" t="s">
        <v>50</v>
      </c>
      <c r="X256" s="3" t="s">
        <v>51</v>
      </c>
      <c r="Y256" s="3" t="s">
        <v>52</v>
      </c>
      <c r="Z256" s="3" t="s">
        <v>53</v>
      </c>
      <c r="AA256" s="3" t="s">
        <v>54</v>
      </c>
      <c r="AB256" s="3" t="s">
        <v>55</v>
      </c>
      <c r="AC256" s="3" t="s">
        <v>56</v>
      </c>
      <c r="AD256" s="3" t="s">
        <v>57</v>
      </c>
      <c r="AE256" s="3" t="s">
        <v>58</v>
      </c>
      <c r="AF256" s="3" t="s">
        <v>59</v>
      </c>
      <c r="AG256" s="3" t="s">
        <v>60</v>
      </c>
      <c r="AH256" s="3" t="s">
        <v>61</v>
      </c>
      <c r="AI256" s="3" t="s">
        <v>62</v>
      </c>
      <c r="AJ256" s="3" t="s">
        <v>63</v>
      </c>
      <c r="AK256" s="3" t="s">
        <v>64</v>
      </c>
      <c r="AL256" s="3" t="s">
        <v>65</v>
      </c>
      <c r="AM256" s="3" t="s">
        <v>47</v>
      </c>
    </row>
    <row r="257" spans="1:39" ht="19.95" customHeight="1" x14ac:dyDescent="0.3">
      <c r="A257" s="14" t="s">
        <v>11</v>
      </c>
      <c r="B257" s="4">
        <v>1319.546983361244</v>
      </c>
      <c r="C257" s="5">
        <v>228.38072639703751</v>
      </c>
      <c r="D257" s="5">
        <v>171.18307375907901</v>
      </c>
      <c r="E257" s="5">
        <v>251.7296447753906</v>
      </c>
      <c r="F257" s="5">
        <v>411.8498849272728</v>
      </c>
      <c r="G257" s="5">
        <v>133.38848888874051</v>
      </c>
      <c r="H257" s="6">
        <v>355.06253635883331</v>
      </c>
      <c r="I257" s="6">
        <v>472.20755040645599</v>
      </c>
      <c r="J257" s="6">
        <v>492.2768965959549</v>
      </c>
      <c r="K257" s="5">
        <v>828.13442993164063</v>
      </c>
      <c r="L257" s="5">
        <v>485.98697572946548</v>
      </c>
      <c r="M257" s="6">
        <v>881.76700973510742</v>
      </c>
      <c r="N257" s="6">
        <v>430.89188438653952</v>
      </c>
      <c r="O257" s="5">
        <v>753.97650051116943</v>
      </c>
      <c r="P257" s="5">
        <v>402.30962198972702</v>
      </c>
      <c r="Q257" s="6">
        <v>720.81386578083038</v>
      </c>
      <c r="R257" s="6">
        <v>301.32439941167831</v>
      </c>
      <c r="S257" s="6">
        <v>73.693696200847626</v>
      </c>
      <c r="T257" s="6">
        <v>85.77783328294754</v>
      </c>
      <c r="U257" s="5">
        <v>217.21252238750461</v>
      </c>
      <c r="V257" s="5">
        <v>342.52377516031271</v>
      </c>
      <c r="W257" s="5">
        <v>157.40950071811679</v>
      </c>
      <c r="X257" s="5">
        <v>217.1966395974159</v>
      </c>
      <c r="Y257" s="5">
        <v>45.496964335441589</v>
      </c>
      <c r="Z257" s="5">
        <v>658.08472228050232</v>
      </c>
      <c r="AA257" s="6">
        <v>363.94796812534332</v>
      </c>
      <c r="AB257" s="6">
        <v>332.74446189403528</v>
      </c>
      <c r="AC257" s="6">
        <v>272.31792396306992</v>
      </c>
      <c r="AD257" s="6">
        <v>230.7777935266495</v>
      </c>
      <c r="AE257" s="5">
        <v>215.90214908123019</v>
      </c>
      <c r="AF257" s="5">
        <v>375.24034094810492</v>
      </c>
      <c r="AG257" s="5">
        <v>451.21036946773529</v>
      </c>
      <c r="AH257" s="5">
        <v>277.19412386417389</v>
      </c>
      <c r="AI257" s="6">
        <v>841.39924967288971</v>
      </c>
      <c r="AJ257" s="6">
        <v>269.18494492769241</v>
      </c>
      <c r="AK257" s="6">
        <v>61.449893355369568</v>
      </c>
      <c r="AL257" s="6">
        <v>73.078905582427979</v>
      </c>
      <c r="AM257" s="6">
        <v>74.433989822864532</v>
      </c>
    </row>
    <row r="258" spans="1:39" ht="19.95" customHeight="1" x14ac:dyDescent="0.3">
      <c r="A258" s="15" t="s">
        <v>12</v>
      </c>
      <c r="B258" s="4">
        <v>1333</v>
      </c>
      <c r="C258" s="5">
        <v>226</v>
      </c>
      <c r="D258" s="5">
        <v>176</v>
      </c>
      <c r="E258" s="5">
        <v>256</v>
      </c>
      <c r="F258" s="5">
        <v>413</v>
      </c>
      <c r="G258" s="5">
        <v>139</v>
      </c>
      <c r="H258" s="6">
        <v>286</v>
      </c>
      <c r="I258" s="6">
        <v>532</v>
      </c>
      <c r="J258" s="6">
        <v>515</v>
      </c>
      <c r="K258" s="5">
        <v>843</v>
      </c>
      <c r="L258" s="5">
        <v>485</v>
      </c>
      <c r="M258" s="6">
        <v>895</v>
      </c>
      <c r="N258" s="6">
        <v>431</v>
      </c>
      <c r="O258" s="5">
        <v>787</v>
      </c>
      <c r="P258" s="5">
        <v>399</v>
      </c>
      <c r="Q258" s="6">
        <v>753</v>
      </c>
      <c r="R258" s="6">
        <v>287</v>
      </c>
      <c r="S258" s="6">
        <v>73</v>
      </c>
      <c r="T258" s="6">
        <v>87</v>
      </c>
      <c r="U258" s="5">
        <v>220</v>
      </c>
      <c r="V258" s="5">
        <v>338</v>
      </c>
      <c r="W258" s="5">
        <v>157</v>
      </c>
      <c r="X258" s="5">
        <v>220</v>
      </c>
      <c r="Y258" s="5">
        <v>45</v>
      </c>
      <c r="Z258" s="5">
        <v>675</v>
      </c>
      <c r="AA258" s="6">
        <v>363</v>
      </c>
      <c r="AB258" s="6">
        <v>337</v>
      </c>
      <c r="AC258" s="6">
        <v>281</v>
      </c>
      <c r="AD258" s="6">
        <v>234</v>
      </c>
      <c r="AE258" s="5">
        <v>202</v>
      </c>
      <c r="AF258" s="5">
        <v>428</v>
      </c>
      <c r="AG258" s="5">
        <v>478</v>
      </c>
      <c r="AH258" s="5">
        <v>225</v>
      </c>
      <c r="AI258" s="6">
        <v>855</v>
      </c>
      <c r="AJ258" s="6">
        <v>283</v>
      </c>
      <c r="AK258" s="6">
        <v>50</v>
      </c>
      <c r="AL258" s="6">
        <v>72</v>
      </c>
      <c r="AM258" s="6">
        <v>73</v>
      </c>
    </row>
    <row r="259" spans="1:39" ht="19.95" customHeight="1" x14ac:dyDescent="0.3">
      <c r="A259" s="16" t="s">
        <v>262</v>
      </c>
      <c r="B259" s="7">
        <v>0.60533168815025262</v>
      </c>
      <c r="C259" s="8">
        <v>0.86052119755313972</v>
      </c>
      <c r="D259" s="8">
        <v>0.76808194106665129</v>
      </c>
      <c r="E259" s="8">
        <v>0.7305592711450879</v>
      </c>
      <c r="F259" s="10">
        <v>0.5431377470314922</v>
      </c>
      <c r="G259" s="10">
        <v>0.17261126384865749</v>
      </c>
      <c r="H259" s="11">
        <v>0.64212210253590074</v>
      </c>
      <c r="I259" s="11">
        <v>0.58896249483392071</v>
      </c>
      <c r="J259" s="11">
        <v>0.59449786433218454</v>
      </c>
      <c r="K259" s="9">
        <v>0.6061142454239079</v>
      </c>
      <c r="L259" s="9">
        <v>0.60111583007965885</v>
      </c>
      <c r="M259" s="11">
        <v>0.61895751137764776</v>
      </c>
      <c r="N259" s="11">
        <v>0.58237418806329821</v>
      </c>
      <c r="O259" s="8">
        <v>0.63031498629038429</v>
      </c>
      <c r="P259" s="10">
        <v>0.55904269983321575</v>
      </c>
      <c r="Q259" s="11">
        <v>0.60976447345102669</v>
      </c>
      <c r="R259" s="11">
        <v>0.56781638313098171</v>
      </c>
      <c r="S259" s="11">
        <v>0.68944111400099017</v>
      </c>
      <c r="T259" s="11">
        <v>0.6584328846667401</v>
      </c>
      <c r="U259" s="8">
        <v>0.65860938499739441</v>
      </c>
      <c r="V259" s="8">
        <v>0.6782447160716315</v>
      </c>
      <c r="W259" s="8">
        <v>0.69954874858146199</v>
      </c>
      <c r="X259" s="8">
        <v>0.69721859351302951</v>
      </c>
      <c r="Y259" s="9">
        <v>0.73234310940669411</v>
      </c>
      <c r="Z259" s="10">
        <v>0.5596301337767996</v>
      </c>
      <c r="AA259" s="11">
        <v>0.59676395456446019</v>
      </c>
      <c r="AB259" s="11">
        <v>0.59452524509734861</v>
      </c>
      <c r="AC259" s="11">
        <v>0.6082559973240883</v>
      </c>
      <c r="AD259" s="11">
        <v>0.66091844734619631</v>
      </c>
      <c r="AE259" s="10">
        <v>0.49527531825022858</v>
      </c>
      <c r="AF259" s="9">
        <v>0.57558036072084473</v>
      </c>
      <c r="AG259" s="8">
        <v>0.66090734601817225</v>
      </c>
      <c r="AH259" s="9">
        <v>0.64086271518816107</v>
      </c>
      <c r="AI259" s="11">
        <v>0.6030046989341652</v>
      </c>
      <c r="AJ259" s="11">
        <v>0.60201868375103662</v>
      </c>
      <c r="AK259" s="11">
        <v>0.71207404819796494</v>
      </c>
      <c r="AL259" s="11">
        <v>0.5409615141824019</v>
      </c>
      <c r="AM259" s="11">
        <v>0.61869296454852829</v>
      </c>
    </row>
    <row r="260" spans="1:39" ht="19.95" customHeight="1" x14ac:dyDescent="0.3">
      <c r="A260" s="17" t="s">
        <v>135</v>
      </c>
      <c r="B260" s="7">
        <v>0.22436210117062519</v>
      </c>
      <c r="C260" s="8">
        <v>0.51151824895508724</v>
      </c>
      <c r="D260" s="8">
        <v>0.38523814321635458</v>
      </c>
      <c r="E260" s="10">
        <v>0.19301668628572191</v>
      </c>
      <c r="F260" s="10">
        <v>9.7994544919154589E-2</v>
      </c>
      <c r="G260" s="10">
        <v>8.5688539686148382E-2</v>
      </c>
      <c r="H260" s="11">
        <v>0.2228060213682794</v>
      </c>
      <c r="I260" s="11">
        <v>0.2237575410077659</v>
      </c>
      <c r="J260" s="11">
        <v>0.22606436166826241</v>
      </c>
      <c r="K260" s="9">
        <v>0.23877058486818339</v>
      </c>
      <c r="L260" s="9">
        <v>0.20029769552707519</v>
      </c>
      <c r="M260" s="11">
        <v>0.22665812986171729</v>
      </c>
      <c r="N260" s="11">
        <v>0.2232501373678126</v>
      </c>
      <c r="O260" s="9">
        <v>0.23217643619160969</v>
      </c>
      <c r="P260" s="9">
        <v>0.21929910244913739</v>
      </c>
      <c r="Q260" s="11">
        <v>0.21650765798173341</v>
      </c>
      <c r="R260" s="11">
        <v>0.19416347880250809</v>
      </c>
      <c r="S260" s="11">
        <v>0.26622569470644752</v>
      </c>
      <c r="T260" s="13">
        <v>0.34831745349306381</v>
      </c>
      <c r="U260" s="8">
        <v>0.28202717219865869</v>
      </c>
      <c r="V260" s="8">
        <v>0.28700149451848622</v>
      </c>
      <c r="W260" s="8">
        <v>0.33528786435276042</v>
      </c>
      <c r="X260" s="8">
        <v>0.29850694144300283</v>
      </c>
      <c r="Y260" s="9">
        <v>0.31842701708612892</v>
      </c>
      <c r="Z260" s="10">
        <v>0.1868682226294878</v>
      </c>
      <c r="AA260" s="11">
        <v>0.22800020526057779</v>
      </c>
      <c r="AB260" s="11">
        <v>0.199161343047357</v>
      </c>
      <c r="AC260" s="11">
        <v>0.20658420286165979</v>
      </c>
      <c r="AD260" s="13">
        <v>0.29065622477043279</v>
      </c>
      <c r="AE260" s="9">
        <v>0.19460414819517369</v>
      </c>
      <c r="AF260" s="9">
        <v>0.19685320921793381</v>
      </c>
      <c r="AG260" s="9">
        <v>0.20744890713676731</v>
      </c>
      <c r="AH260" s="8">
        <v>0.31231007129402061</v>
      </c>
      <c r="AI260" s="11">
        <v>0.21459681876902301</v>
      </c>
      <c r="AJ260" s="11">
        <v>0.24882016009761929</v>
      </c>
      <c r="AK260" s="11">
        <v>0.28273098430202598</v>
      </c>
      <c r="AL260" s="11">
        <v>0.22414192217437759</v>
      </c>
      <c r="AM260" s="11">
        <v>0.19832680240483799</v>
      </c>
    </row>
    <row r="261" spans="1:39" ht="19.95" customHeight="1" x14ac:dyDescent="0.3">
      <c r="A261" s="16" t="s">
        <v>136</v>
      </c>
      <c r="B261" s="7">
        <v>0.38096958697962752</v>
      </c>
      <c r="C261" s="9">
        <v>0.34900294859805242</v>
      </c>
      <c r="D261" s="9">
        <v>0.38284379785029671</v>
      </c>
      <c r="E261" s="8">
        <v>0.5375425848593659</v>
      </c>
      <c r="F261" s="8">
        <v>0.44514320211233749</v>
      </c>
      <c r="G261" s="10">
        <v>8.6922724162509166E-2</v>
      </c>
      <c r="H261" s="11">
        <v>0.41931608116762142</v>
      </c>
      <c r="I261" s="11">
        <v>0.36520495382615481</v>
      </c>
      <c r="J261" s="11">
        <v>0.36843350266392222</v>
      </c>
      <c r="K261" s="9">
        <v>0.36734366055572443</v>
      </c>
      <c r="L261" s="9">
        <v>0.40081813455258369</v>
      </c>
      <c r="M261" s="11">
        <v>0.39229938151593052</v>
      </c>
      <c r="N261" s="11">
        <v>0.35912405069548559</v>
      </c>
      <c r="O261" s="8">
        <v>0.39813855009877458</v>
      </c>
      <c r="P261" s="10">
        <v>0.33974359738407839</v>
      </c>
      <c r="Q261" s="11">
        <v>0.39325681546929331</v>
      </c>
      <c r="R261" s="11">
        <v>0.37365290432847359</v>
      </c>
      <c r="S261" s="11">
        <v>0.42321541929454271</v>
      </c>
      <c r="T261" s="11">
        <v>0.31011543117367629</v>
      </c>
      <c r="U261" s="9">
        <v>0.37658221279873583</v>
      </c>
      <c r="V261" s="9">
        <v>0.39124322155314528</v>
      </c>
      <c r="W261" s="9">
        <v>0.36426088422870162</v>
      </c>
      <c r="X261" s="9">
        <v>0.39871165207002668</v>
      </c>
      <c r="Y261" s="9">
        <v>0.4139160923205652</v>
      </c>
      <c r="Z261" s="9">
        <v>0.37276191114731178</v>
      </c>
      <c r="AA261" s="11">
        <v>0.36876374930388239</v>
      </c>
      <c r="AB261" s="11">
        <v>0.39536390204999161</v>
      </c>
      <c r="AC261" s="11">
        <v>0.40167179446242851</v>
      </c>
      <c r="AD261" s="11">
        <v>0.37026222257576352</v>
      </c>
      <c r="AE261" s="10">
        <v>0.30067117005505478</v>
      </c>
      <c r="AF261" s="9">
        <v>0.37872715150291092</v>
      </c>
      <c r="AG261" s="8">
        <v>0.45345843888140491</v>
      </c>
      <c r="AH261" s="9">
        <v>0.32855264389414052</v>
      </c>
      <c r="AI261" s="11">
        <v>0.38840788016514222</v>
      </c>
      <c r="AJ261" s="11">
        <v>0.35319852365341731</v>
      </c>
      <c r="AK261" s="11">
        <v>0.42934306389593901</v>
      </c>
      <c r="AL261" s="11">
        <v>0.31681959200802429</v>
      </c>
      <c r="AM261" s="11">
        <v>0.42036616214369033</v>
      </c>
    </row>
    <row r="262" spans="1:39" ht="19.95" customHeight="1" x14ac:dyDescent="0.3">
      <c r="A262" s="17" t="s">
        <v>263</v>
      </c>
      <c r="B262" s="7">
        <v>0.23105854575682369</v>
      </c>
      <c r="C262" s="10">
        <v>6.2089692680303329E-2</v>
      </c>
      <c r="D262" s="10">
        <v>0.1446745374007388</v>
      </c>
      <c r="E262" s="10">
        <v>0.13685796787472709</v>
      </c>
      <c r="F262" s="8">
        <v>0.29547949380469268</v>
      </c>
      <c r="G262" s="8">
        <v>0.73223627296830729</v>
      </c>
      <c r="H262" s="11">
        <v>0.22194284228826419</v>
      </c>
      <c r="I262" s="11">
        <v>0.2452446603868047</v>
      </c>
      <c r="J262" s="11">
        <v>0.22402562247948291</v>
      </c>
      <c r="K262" s="9">
        <v>0.2204416095354936</v>
      </c>
      <c r="L262" s="9">
        <v>0.25020589513792818</v>
      </c>
      <c r="M262" s="11">
        <v>0.22407075468421839</v>
      </c>
      <c r="N262" s="11">
        <v>0.24309206985273549</v>
      </c>
      <c r="O262" s="9">
        <v>0.21952668865686409</v>
      </c>
      <c r="P262" s="9">
        <v>0.26489873510022988</v>
      </c>
      <c r="Q262" s="11">
        <v>0.2288127470983726</v>
      </c>
      <c r="R262" s="13">
        <v>0.30645752964467621</v>
      </c>
      <c r="S262" s="11">
        <v>0.16401365307709589</v>
      </c>
      <c r="T262" s="12">
        <v>0.15825529092815929</v>
      </c>
      <c r="U262" s="9">
        <v>0.20065495822950549</v>
      </c>
      <c r="V262" s="10">
        <v>0.18063984460171911</v>
      </c>
      <c r="W262" s="9">
        <v>0.18574404186979779</v>
      </c>
      <c r="X262" s="10">
        <v>0.17244695004854829</v>
      </c>
      <c r="Y262" s="9">
        <v>0.15711623486560999</v>
      </c>
      <c r="Z262" s="8">
        <v>0.25547496216881183</v>
      </c>
      <c r="AA262" s="11">
        <v>0.23173423298091031</v>
      </c>
      <c r="AB262" s="11">
        <v>0.26745362378277338</v>
      </c>
      <c r="AC262" s="11">
        <v>0.21977413234700419</v>
      </c>
      <c r="AD262" s="11">
        <v>0.21164590125211469</v>
      </c>
      <c r="AE262" s="8">
        <v>0.29331286520819277</v>
      </c>
      <c r="AF262" s="8">
        <v>0.26682782935324267</v>
      </c>
      <c r="AG262" s="10">
        <v>0.18782907650737271</v>
      </c>
      <c r="AH262" s="9">
        <v>0.20451637149704041</v>
      </c>
      <c r="AI262" s="13">
        <v>0.2521558452167279</v>
      </c>
      <c r="AJ262" s="11">
        <v>0.21006273061051139</v>
      </c>
      <c r="AK262" s="12">
        <v>0.13014286766372221</v>
      </c>
      <c r="AL262" s="11">
        <v>0.26562280384017312</v>
      </c>
      <c r="AM262" s="12">
        <v>0.1178823596064246</v>
      </c>
    </row>
    <row r="263" spans="1:39" ht="19.95" customHeight="1" x14ac:dyDescent="0.3">
      <c r="A263" s="16" t="s">
        <v>137</v>
      </c>
      <c r="B263" s="7">
        <v>0.17079086740520011</v>
      </c>
      <c r="C263" s="10">
        <v>5.2832119638375648E-2</v>
      </c>
      <c r="D263" s="10">
        <v>9.3462116919995744E-2</v>
      </c>
      <c r="E263" s="10">
        <v>0.117807725645352</v>
      </c>
      <c r="F263" s="8">
        <v>0.26322769559895609</v>
      </c>
      <c r="G263" s="8">
        <v>0.37334676954648871</v>
      </c>
      <c r="H263" s="11">
        <v>0.1837722557904076</v>
      </c>
      <c r="I263" s="11">
        <v>0.16824316302265929</v>
      </c>
      <c r="J263" s="11">
        <v>0.16387167322114479</v>
      </c>
      <c r="K263" s="9">
        <v>0.16316443397098979</v>
      </c>
      <c r="L263" s="9">
        <v>0.1841694916300059</v>
      </c>
      <c r="M263" s="11">
        <v>0.17173659510793879</v>
      </c>
      <c r="N263" s="11">
        <v>0.16743786512385839</v>
      </c>
      <c r="O263" s="9">
        <v>0.17207315800321049</v>
      </c>
      <c r="P263" s="9">
        <v>0.17464768382667201</v>
      </c>
      <c r="Q263" s="11">
        <v>0.17818589559452591</v>
      </c>
      <c r="R263" s="11">
        <v>0.21085485023346501</v>
      </c>
      <c r="S263" s="11">
        <v>0.1106884670665295</v>
      </c>
      <c r="T263" s="12">
        <v>0.1063722430342707</v>
      </c>
      <c r="U263" s="9">
        <v>0.1583584329014284</v>
      </c>
      <c r="V263" s="10">
        <v>0.12453308420787559</v>
      </c>
      <c r="W263" s="9">
        <v>0.13806589294424909</v>
      </c>
      <c r="X263" s="10">
        <v>0.1086913583860272</v>
      </c>
      <c r="Y263" s="9">
        <v>0.1156201395801251</v>
      </c>
      <c r="Z263" s="8">
        <v>0.1914998984335374</v>
      </c>
      <c r="AA263" s="11">
        <v>0.15699258818073791</v>
      </c>
      <c r="AB263" s="13">
        <v>0.22873083785582779</v>
      </c>
      <c r="AC263" s="11">
        <v>0.1872195832423767</v>
      </c>
      <c r="AD263" s="12">
        <v>0.1225358387975601</v>
      </c>
      <c r="AE263" s="9">
        <v>0.20780853822598719</v>
      </c>
      <c r="AF263" s="9">
        <v>0.18577417798031021</v>
      </c>
      <c r="AG263" s="9">
        <v>0.15018771537586281</v>
      </c>
      <c r="AH263" s="9">
        <v>0.15521268214870501</v>
      </c>
      <c r="AI263" s="13">
        <v>0.18866505232048461</v>
      </c>
      <c r="AJ263" s="11">
        <v>0.14556633227480201</v>
      </c>
      <c r="AK263" s="11">
        <v>0.13014286766372221</v>
      </c>
      <c r="AL263" s="11">
        <v>0.17143251218000169</v>
      </c>
      <c r="AM263" s="11">
        <v>9.2891830435356634E-2</v>
      </c>
    </row>
    <row r="264" spans="1:39" ht="19.95" customHeight="1" x14ac:dyDescent="0.3">
      <c r="A264" s="17" t="s">
        <v>138</v>
      </c>
      <c r="B264" s="7">
        <v>6.0267678351623603E-2</v>
      </c>
      <c r="C264" s="10">
        <v>9.2575730419276765E-3</v>
      </c>
      <c r="D264" s="9">
        <v>5.1212420480743093E-2</v>
      </c>
      <c r="E264" s="10">
        <v>1.905024222937509E-2</v>
      </c>
      <c r="F264" s="10">
        <v>3.2251798205736558E-2</v>
      </c>
      <c r="G264" s="8">
        <v>0.35888950342181858</v>
      </c>
      <c r="H264" s="11">
        <v>3.8170586497856637E-2</v>
      </c>
      <c r="I264" s="11">
        <v>7.7001497364145383E-2</v>
      </c>
      <c r="J264" s="11">
        <v>6.0153949258338037E-2</v>
      </c>
      <c r="K264" s="9">
        <v>5.7277175564503818E-2</v>
      </c>
      <c r="L264" s="9">
        <v>6.6036403507922281E-2</v>
      </c>
      <c r="M264" s="11">
        <v>5.2334159576279522E-2</v>
      </c>
      <c r="N264" s="11">
        <v>7.56542047288771E-2</v>
      </c>
      <c r="O264" s="10">
        <v>4.7453530653653583E-2</v>
      </c>
      <c r="P264" s="8">
        <v>9.0251051273557925E-2</v>
      </c>
      <c r="Q264" s="12">
        <v>5.0626851503846729E-2</v>
      </c>
      <c r="R264" s="13">
        <v>9.56026794112112E-2</v>
      </c>
      <c r="S264" s="11">
        <v>5.3325186010566392E-2</v>
      </c>
      <c r="T264" s="11">
        <v>5.1883047893888562E-2</v>
      </c>
      <c r="U264" s="9">
        <v>4.2296525328077171E-2</v>
      </c>
      <c r="V264" s="9">
        <v>5.6106760393843567E-2</v>
      </c>
      <c r="W264" s="9">
        <v>4.7678148925548711E-2</v>
      </c>
      <c r="X264" s="9">
        <v>6.3755591662521149E-2</v>
      </c>
      <c r="Y264" s="9">
        <v>4.1496095285484938E-2</v>
      </c>
      <c r="Z264" s="9">
        <v>6.3975063735274409E-2</v>
      </c>
      <c r="AA264" s="11">
        <v>7.4741644800172452E-2</v>
      </c>
      <c r="AB264" s="11">
        <v>3.8722785926945599E-2</v>
      </c>
      <c r="AC264" s="12">
        <v>3.2554549104627517E-2</v>
      </c>
      <c r="AD264" s="13">
        <v>8.9110062454554675E-2</v>
      </c>
      <c r="AE264" s="9">
        <v>8.5504326982205545E-2</v>
      </c>
      <c r="AF264" s="8">
        <v>8.1053651372932467E-2</v>
      </c>
      <c r="AG264" s="10">
        <v>3.7641361131509947E-2</v>
      </c>
      <c r="AH264" s="9">
        <v>4.9303689348335379E-2</v>
      </c>
      <c r="AI264" s="11">
        <v>6.3490792896243306E-2</v>
      </c>
      <c r="AJ264" s="11">
        <v>6.4496398335709373E-2</v>
      </c>
      <c r="AK264" s="11">
        <v>0</v>
      </c>
      <c r="AL264" s="11">
        <v>9.4190291660171344E-2</v>
      </c>
      <c r="AM264" s="11">
        <v>2.4990529171067991E-2</v>
      </c>
    </row>
    <row r="265" spans="1:39" ht="19.95" customHeight="1" x14ac:dyDescent="0.3">
      <c r="A265" s="16" t="s">
        <v>139</v>
      </c>
      <c r="B265" s="7">
        <v>0.16360976609292369</v>
      </c>
      <c r="C265" s="10">
        <v>7.738910976655701E-2</v>
      </c>
      <c r="D265" s="9">
        <v>8.7243521532609891E-2</v>
      </c>
      <c r="E265" s="9">
        <v>0.13258276098018509</v>
      </c>
      <c r="F265" s="8">
        <v>0.16138275916381509</v>
      </c>
      <c r="G265" s="9">
        <v>9.5152463183035177E-2</v>
      </c>
      <c r="H265" s="11">
        <v>0.13593505517583501</v>
      </c>
      <c r="I265" s="11">
        <v>0.16579284477927461</v>
      </c>
      <c r="J265" s="11">
        <v>0.18147651318833249</v>
      </c>
      <c r="K265" s="9">
        <v>0.17344414504059849</v>
      </c>
      <c r="L265" s="9">
        <v>0.14867827478241291</v>
      </c>
      <c r="M265" s="11">
        <v>0.15697173393813391</v>
      </c>
      <c r="N265" s="11">
        <v>0.17453374208396619</v>
      </c>
      <c r="O265" s="9">
        <v>0.15015832505275159</v>
      </c>
      <c r="P265" s="9">
        <v>0.1760585650665544</v>
      </c>
      <c r="Q265" s="11">
        <v>0.16142277945060071</v>
      </c>
      <c r="R265" s="11">
        <v>0.12572608722434209</v>
      </c>
      <c r="S265" s="11">
        <v>0.1465452329219139</v>
      </c>
      <c r="T265" s="11">
        <v>0.18331182440510069</v>
      </c>
      <c r="U265" s="9">
        <v>0.14073565677309999</v>
      </c>
      <c r="V265" s="9">
        <v>0.1411154393266493</v>
      </c>
      <c r="W265" s="9">
        <v>0.11470720954874029</v>
      </c>
      <c r="X265" s="9">
        <v>0.1303344564384222</v>
      </c>
      <c r="Y265" s="9">
        <v>0.11054065572769591</v>
      </c>
      <c r="Z265" s="9">
        <v>0.1848949040543886</v>
      </c>
      <c r="AA265" s="11">
        <v>0.17150181245462939</v>
      </c>
      <c r="AB265" s="11">
        <v>0.13802113111987799</v>
      </c>
      <c r="AC265" s="11">
        <v>0.17196987032890759</v>
      </c>
      <c r="AD265" s="11">
        <v>0.12743565140168889</v>
      </c>
      <c r="AE265" s="8">
        <v>0.21141181654157859</v>
      </c>
      <c r="AF265" s="9">
        <v>0.1575918099259126</v>
      </c>
      <c r="AG265" s="9">
        <v>0.15126357747445501</v>
      </c>
      <c r="AH265" s="9">
        <v>0.15462091331479849</v>
      </c>
      <c r="AI265" s="12">
        <v>0.14483945584910701</v>
      </c>
      <c r="AJ265" s="11">
        <v>0.18791858563845201</v>
      </c>
      <c r="AK265" s="11">
        <v>0.1577830841383128</v>
      </c>
      <c r="AL265" s="11">
        <v>0.19341568197742501</v>
      </c>
      <c r="AM265" s="13">
        <v>0.26342467584504697</v>
      </c>
    </row>
    <row r="268" spans="1:39" x14ac:dyDescent="0.3">
      <c r="A268" s="1" t="s">
        <v>24</v>
      </c>
    </row>
    <row r="269" spans="1:39" ht="40.049999999999997" customHeight="1" x14ac:dyDescent="0.3">
      <c r="A269" s="19" t="s">
        <v>239</v>
      </c>
      <c r="B269" s="33"/>
      <c r="C269" s="33" t="s">
        <v>140</v>
      </c>
      <c r="D269" s="18"/>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c r="AL269" s="18"/>
      <c r="AM269" s="18"/>
    </row>
    <row r="270" spans="1:39" ht="22.05" customHeight="1" x14ac:dyDescent="0.3">
      <c r="A270" s="2"/>
      <c r="B270" s="2"/>
      <c r="C270" s="51" t="s">
        <v>1</v>
      </c>
      <c r="D270" s="52"/>
      <c r="E270" s="52"/>
      <c r="F270" s="52"/>
      <c r="G270" s="53"/>
      <c r="H270" s="51" t="s">
        <v>2</v>
      </c>
      <c r="I270" s="52"/>
      <c r="J270" s="53"/>
      <c r="K270" s="51" t="s">
        <v>26</v>
      </c>
      <c r="L270" s="53"/>
      <c r="M270" s="51" t="s">
        <v>28</v>
      </c>
      <c r="N270" s="53"/>
      <c r="O270" s="51" t="s">
        <v>29</v>
      </c>
      <c r="P270" s="53"/>
      <c r="Q270" s="51" t="s">
        <v>30</v>
      </c>
      <c r="R270" s="52"/>
      <c r="S270" s="52"/>
      <c r="T270" s="53"/>
      <c r="U270" s="51" t="s">
        <v>31</v>
      </c>
      <c r="V270" s="52"/>
      <c r="W270" s="52"/>
      <c r="X270" s="52"/>
      <c r="Y270" s="52"/>
      <c r="Z270" s="53"/>
      <c r="AA270" s="51" t="s">
        <v>32</v>
      </c>
      <c r="AB270" s="52"/>
      <c r="AC270" s="52"/>
      <c r="AD270" s="53"/>
      <c r="AE270" s="51" t="s">
        <v>33</v>
      </c>
      <c r="AF270" s="52"/>
      <c r="AG270" s="52"/>
      <c r="AH270" s="53"/>
      <c r="AI270" s="51" t="s">
        <v>34</v>
      </c>
      <c r="AJ270" s="52"/>
      <c r="AK270" s="52"/>
      <c r="AL270" s="52"/>
      <c r="AM270" s="53"/>
    </row>
    <row r="271" spans="1:39" ht="58.05" customHeight="1" x14ac:dyDescent="0.3">
      <c r="A271" s="3" t="s">
        <v>35</v>
      </c>
      <c r="B271" s="3" t="s">
        <v>0</v>
      </c>
      <c r="C271" s="3" t="s">
        <v>3</v>
      </c>
      <c r="D271" s="3" t="s">
        <v>4</v>
      </c>
      <c r="E271" s="3" t="s">
        <v>5</v>
      </c>
      <c r="F271" s="3" t="s">
        <v>6</v>
      </c>
      <c r="G271" s="3" t="s">
        <v>7</v>
      </c>
      <c r="H271" s="3" t="s">
        <v>8</v>
      </c>
      <c r="I271" s="3" t="s">
        <v>9</v>
      </c>
      <c r="J271" s="3" t="s">
        <v>10</v>
      </c>
      <c r="K271" s="3" t="s">
        <v>36</v>
      </c>
      <c r="L271" s="3" t="s">
        <v>37</v>
      </c>
      <c r="M271" s="3" t="s">
        <v>40</v>
      </c>
      <c r="N271" s="3" t="s">
        <v>41</v>
      </c>
      <c r="O271" s="3" t="s">
        <v>42</v>
      </c>
      <c r="P271" s="3" t="s">
        <v>43</v>
      </c>
      <c r="Q271" s="3" t="s">
        <v>44</v>
      </c>
      <c r="R271" s="3" t="s">
        <v>45</v>
      </c>
      <c r="S271" s="3" t="s">
        <v>46</v>
      </c>
      <c r="T271" s="3" t="s">
        <v>47</v>
      </c>
      <c r="U271" s="3" t="s">
        <v>48</v>
      </c>
      <c r="V271" s="3" t="s">
        <v>49</v>
      </c>
      <c r="W271" s="3" t="s">
        <v>50</v>
      </c>
      <c r="X271" s="3" t="s">
        <v>51</v>
      </c>
      <c r="Y271" s="3" t="s">
        <v>52</v>
      </c>
      <c r="Z271" s="3" t="s">
        <v>53</v>
      </c>
      <c r="AA271" s="3" t="s">
        <v>54</v>
      </c>
      <c r="AB271" s="3" t="s">
        <v>55</v>
      </c>
      <c r="AC271" s="3" t="s">
        <v>56</v>
      </c>
      <c r="AD271" s="3" t="s">
        <v>57</v>
      </c>
      <c r="AE271" s="3" t="s">
        <v>58</v>
      </c>
      <c r="AF271" s="3" t="s">
        <v>59</v>
      </c>
      <c r="AG271" s="3" t="s">
        <v>60</v>
      </c>
      <c r="AH271" s="3" t="s">
        <v>61</v>
      </c>
      <c r="AI271" s="3" t="s">
        <v>62</v>
      </c>
      <c r="AJ271" s="3" t="s">
        <v>63</v>
      </c>
      <c r="AK271" s="3" t="s">
        <v>64</v>
      </c>
      <c r="AL271" s="3" t="s">
        <v>65</v>
      </c>
      <c r="AM271" s="3" t="s">
        <v>47</v>
      </c>
    </row>
    <row r="272" spans="1:39" ht="19.95" customHeight="1" x14ac:dyDescent="0.3">
      <c r="A272" s="15" t="s">
        <v>11</v>
      </c>
      <c r="B272" s="4">
        <v>1319.546983361244</v>
      </c>
      <c r="C272" s="5">
        <v>228.38072639703751</v>
      </c>
      <c r="D272" s="5">
        <v>171.18307375907901</v>
      </c>
      <c r="E272" s="5">
        <v>251.7296447753906</v>
      </c>
      <c r="F272" s="5">
        <v>411.8498849272728</v>
      </c>
      <c r="G272" s="5">
        <v>133.38848888874051</v>
      </c>
      <c r="H272" s="6">
        <v>355.06253635883331</v>
      </c>
      <c r="I272" s="6">
        <v>472.20755040645599</v>
      </c>
      <c r="J272" s="6">
        <v>492.2768965959549</v>
      </c>
      <c r="K272" s="5">
        <v>828.13442993164063</v>
      </c>
      <c r="L272" s="5">
        <v>485.98697572946548</v>
      </c>
      <c r="M272" s="6">
        <v>881.76700973510742</v>
      </c>
      <c r="N272" s="6">
        <v>430.89188438653952</v>
      </c>
      <c r="O272" s="5">
        <v>753.97650051116943</v>
      </c>
      <c r="P272" s="5">
        <v>402.30962198972702</v>
      </c>
      <c r="Q272" s="6">
        <v>720.81386578083038</v>
      </c>
      <c r="R272" s="6">
        <v>301.32439941167831</v>
      </c>
      <c r="S272" s="6">
        <v>73.693696200847626</v>
      </c>
      <c r="T272" s="6">
        <v>85.77783328294754</v>
      </c>
      <c r="U272" s="5">
        <v>217.21252238750461</v>
      </c>
      <c r="V272" s="5">
        <v>342.52377516031271</v>
      </c>
      <c r="W272" s="5">
        <v>157.40950071811679</v>
      </c>
      <c r="X272" s="5">
        <v>217.1966395974159</v>
      </c>
      <c r="Y272" s="5">
        <v>45.496964335441589</v>
      </c>
      <c r="Z272" s="5">
        <v>658.08472228050232</v>
      </c>
      <c r="AA272" s="6">
        <v>363.94796812534332</v>
      </c>
      <c r="AB272" s="6">
        <v>332.74446189403528</v>
      </c>
      <c r="AC272" s="6">
        <v>272.31792396306992</v>
      </c>
      <c r="AD272" s="6">
        <v>230.7777935266495</v>
      </c>
      <c r="AE272" s="5">
        <v>215.90214908123019</v>
      </c>
      <c r="AF272" s="5">
        <v>375.24034094810492</v>
      </c>
      <c r="AG272" s="5">
        <v>451.21036946773529</v>
      </c>
      <c r="AH272" s="5">
        <v>277.19412386417389</v>
      </c>
      <c r="AI272" s="6">
        <v>841.39924967288971</v>
      </c>
      <c r="AJ272" s="6">
        <v>269.18494492769241</v>
      </c>
      <c r="AK272" s="6">
        <v>61.449893355369568</v>
      </c>
      <c r="AL272" s="6">
        <v>73.078905582427979</v>
      </c>
      <c r="AM272" s="6">
        <v>74.433989822864532</v>
      </c>
    </row>
    <row r="273" spans="1:39" ht="19.95" customHeight="1" x14ac:dyDescent="0.3">
      <c r="A273" s="14" t="s">
        <v>12</v>
      </c>
      <c r="B273" s="4">
        <v>1333</v>
      </c>
      <c r="C273" s="5">
        <v>226</v>
      </c>
      <c r="D273" s="5">
        <v>176</v>
      </c>
      <c r="E273" s="5">
        <v>256</v>
      </c>
      <c r="F273" s="5">
        <v>413</v>
      </c>
      <c r="G273" s="5">
        <v>139</v>
      </c>
      <c r="H273" s="6">
        <v>286</v>
      </c>
      <c r="I273" s="6">
        <v>532</v>
      </c>
      <c r="J273" s="6">
        <v>515</v>
      </c>
      <c r="K273" s="5">
        <v>843</v>
      </c>
      <c r="L273" s="5">
        <v>485</v>
      </c>
      <c r="M273" s="6">
        <v>895</v>
      </c>
      <c r="N273" s="6">
        <v>431</v>
      </c>
      <c r="O273" s="5">
        <v>787</v>
      </c>
      <c r="P273" s="5">
        <v>399</v>
      </c>
      <c r="Q273" s="6">
        <v>753</v>
      </c>
      <c r="R273" s="6">
        <v>287</v>
      </c>
      <c r="S273" s="6">
        <v>73</v>
      </c>
      <c r="T273" s="6">
        <v>87</v>
      </c>
      <c r="U273" s="5">
        <v>220</v>
      </c>
      <c r="V273" s="5">
        <v>338</v>
      </c>
      <c r="W273" s="5">
        <v>157</v>
      </c>
      <c r="X273" s="5">
        <v>220</v>
      </c>
      <c r="Y273" s="5">
        <v>45</v>
      </c>
      <c r="Z273" s="5">
        <v>675</v>
      </c>
      <c r="AA273" s="6">
        <v>363</v>
      </c>
      <c r="AB273" s="6">
        <v>337</v>
      </c>
      <c r="AC273" s="6">
        <v>281</v>
      </c>
      <c r="AD273" s="6">
        <v>234</v>
      </c>
      <c r="AE273" s="5">
        <v>202</v>
      </c>
      <c r="AF273" s="5">
        <v>428</v>
      </c>
      <c r="AG273" s="5">
        <v>478</v>
      </c>
      <c r="AH273" s="5">
        <v>225</v>
      </c>
      <c r="AI273" s="6">
        <v>855</v>
      </c>
      <c r="AJ273" s="6">
        <v>283</v>
      </c>
      <c r="AK273" s="6">
        <v>50</v>
      </c>
      <c r="AL273" s="6">
        <v>72</v>
      </c>
      <c r="AM273" s="6">
        <v>73</v>
      </c>
    </row>
    <row r="274" spans="1:39" ht="19.95" customHeight="1" x14ac:dyDescent="0.3">
      <c r="A274" s="17" t="s">
        <v>262</v>
      </c>
      <c r="B274" s="7">
        <v>0.70500532193791832</v>
      </c>
      <c r="C274" s="8">
        <v>0.92579801154583918</v>
      </c>
      <c r="D274" s="8">
        <v>0.86333653051020354</v>
      </c>
      <c r="E274" s="8">
        <v>0.86476929355231758</v>
      </c>
      <c r="F274" s="10">
        <v>0.64671177598097096</v>
      </c>
      <c r="G274" s="10">
        <v>0.28607180381530262</v>
      </c>
      <c r="H274" s="11">
        <v>0.72609617039575836</v>
      </c>
      <c r="I274" s="11">
        <v>0.7007048797967792</v>
      </c>
      <c r="J274" s="11">
        <v>0.69391833220508903</v>
      </c>
      <c r="K274" s="9">
        <v>0.71943973986626641</v>
      </c>
      <c r="L274" s="9">
        <v>0.68209116981642826</v>
      </c>
      <c r="M274" s="11">
        <v>0.71030159776469937</v>
      </c>
      <c r="N274" s="11">
        <v>0.69887470191501888</v>
      </c>
      <c r="O274" s="9">
        <v>0.72458617072564901</v>
      </c>
      <c r="P274" s="9">
        <v>0.67128377895424363</v>
      </c>
      <c r="Q274" s="11">
        <v>0.71151861174609399</v>
      </c>
      <c r="R274" s="11">
        <v>0.67200076462630554</v>
      </c>
      <c r="S274" s="11">
        <v>0.74812234626289076</v>
      </c>
      <c r="T274" s="11">
        <v>0.74982516612068384</v>
      </c>
      <c r="U274" s="8">
        <v>0.77074949765003387</v>
      </c>
      <c r="V274" s="8">
        <v>0.78578547684871525</v>
      </c>
      <c r="W274" s="8">
        <v>0.82501810862707692</v>
      </c>
      <c r="X274" s="9">
        <v>0.73595288096725442</v>
      </c>
      <c r="Y274" s="9">
        <v>0.73920818458918836</v>
      </c>
      <c r="Z274" s="10">
        <v>0.65430355156397324</v>
      </c>
      <c r="AA274" s="12">
        <v>0.64749903654068841</v>
      </c>
      <c r="AB274" s="11">
        <v>0.71772182075628987</v>
      </c>
      <c r="AC274" s="11">
        <v>0.74214029169325524</v>
      </c>
      <c r="AD274" s="13">
        <v>0.79377465399641667</v>
      </c>
      <c r="AE274" s="10">
        <v>0.55790068114786717</v>
      </c>
      <c r="AF274" s="9">
        <v>0.67572243831104839</v>
      </c>
      <c r="AG274" s="8">
        <v>0.79583063598901782</v>
      </c>
      <c r="AH274" s="9">
        <v>0.71137992969594932</v>
      </c>
      <c r="AI274" s="11">
        <v>0.71625188679949958</v>
      </c>
      <c r="AJ274" s="11">
        <v>0.69737516366909924</v>
      </c>
      <c r="AK274" s="11">
        <v>0.73704851529887638</v>
      </c>
      <c r="AL274" s="11">
        <v>0.62694126296127628</v>
      </c>
      <c r="AM274" s="11">
        <v>0.65565767403199948</v>
      </c>
    </row>
    <row r="275" spans="1:39" ht="19.95" customHeight="1" x14ac:dyDescent="0.3">
      <c r="A275" s="16" t="s">
        <v>135</v>
      </c>
      <c r="B275" s="7">
        <v>0.25349193854237312</v>
      </c>
      <c r="C275" s="8">
        <v>0.59127046657964821</v>
      </c>
      <c r="D275" s="8">
        <v>0.41223472748097401</v>
      </c>
      <c r="E275" s="9">
        <v>0.25747576868046529</v>
      </c>
      <c r="F275" s="10">
        <v>9.6905729773584109E-2</v>
      </c>
      <c r="G275" s="10">
        <v>6.3781905765065969E-2</v>
      </c>
      <c r="H275" s="11">
        <v>0.25347918275211312</v>
      </c>
      <c r="I275" s="11">
        <v>0.24391518552702399</v>
      </c>
      <c r="J275" s="11">
        <v>0.26268746288399991</v>
      </c>
      <c r="K275" s="8">
        <v>0.2854029441668679</v>
      </c>
      <c r="L275" s="10">
        <v>0.1999279875647986</v>
      </c>
      <c r="M275" s="11">
        <v>0.2501276279988377</v>
      </c>
      <c r="N275" s="11">
        <v>0.26261696121130979</v>
      </c>
      <c r="O275" s="9">
        <v>0.26221257684414973</v>
      </c>
      <c r="P275" s="9">
        <v>0.2371529467498156</v>
      </c>
      <c r="Q275" s="11">
        <v>0.24027587404060269</v>
      </c>
      <c r="R275" s="11">
        <v>0.22471867612341781</v>
      </c>
      <c r="S275" s="13">
        <v>0.37435012671183299</v>
      </c>
      <c r="T275" s="13">
        <v>0.33301838012348162</v>
      </c>
      <c r="U275" s="8">
        <v>0.31884467669470679</v>
      </c>
      <c r="V275" s="8">
        <v>0.32488656982368658</v>
      </c>
      <c r="W275" s="8">
        <v>0.42373420535991579</v>
      </c>
      <c r="X275" s="8">
        <v>0.31830009071267501</v>
      </c>
      <c r="Y275" s="9">
        <v>0.33816476278431939</v>
      </c>
      <c r="Z275" s="10">
        <v>0.20330060984044551</v>
      </c>
      <c r="AA275" s="11">
        <v>0.24248221252112279</v>
      </c>
      <c r="AB275" s="12">
        <v>0.2182902853124522</v>
      </c>
      <c r="AC275" s="11">
        <v>0.26989415512228943</v>
      </c>
      <c r="AD275" s="13">
        <v>0.34029120404235652</v>
      </c>
      <c r="AE275" s="10">
        <v>0.19066064421146561</v>
      </c>
      <c r="AF275" s="9">
        <v>0.24206707470478811</v>
      </c>
      <c r="AG275" s="9">
        <v>0.25591587887030909</v>
      </c>
      <c r="AH275" s="8">
        <v>0.31395055877840428</v>
      </c>
      <c r="AI275" s="11">
        <v>0.23712858639659251</v>
      </c>
      <c r="AJ275" s="11">
        <v>0.27660022813138019</v>
      </c>
      <c r="AK275" s="11">
        <v>0.3327830827318542</v>
      </c>
      <c r="AL275" s="11">
        <v>0.29444267984068878</v>
      </c>
      <c r="AM275" s="11">
        <v>0.24922830636450469</v>
      </c>
    </row>
    <row r="276" spans="1:39" ht="19.95" customHeight="1" x14ac:dyDescent="0.3">
      <c r="A276" s="17" t="s">
        <v>136</v>
      </c>
      <c r="B276" s="7">
        <v>0.45151338339554531</v>
      </c>
      <c r="C276" s="10">
        <v>0.33452754496619103</v>
      </c>
      <c r="D276" s="9">
        <v>0.45110180302922959</v>
      </c>
      <c r="E276" s="8">
        <v>0.60729352487185218</v>
      </c>
      <c r="F276" s="8">
        <v>0.54980604620738682</v>
      </c>
      <c r="G276" s="10">
        <v>0.22228989805023669</v>
      </c>
      <c r="H276" s="11">
        <v>0.47261698764364518</v>
      </c>
      <c r="I276" s="11">
        <v>0.45678969426975519</v>
      </c>
      <c r="J276" s="11">
        <v>0.43123086932108923</v>
      </c>
      <c r="K276" s="9">
        <v>0.43403679569939863</v>
      </c>
      <c r="L276" s="9">
        <v>0.48216318225162957</v>
      </c>
      <c r="M276" s="11">
        <v>0.46017396976586161</v>
      </c>
      <c r="N276" s="11">
        <v>0.43625774070370921</v>
      </c>
      <c r="O276" s="9">
        <v>0.46237359388149929</v>
      </c>
      <c r="P276" s="9">
        <v>0.43413083220442811</v>
      </c>
      <c r="Q276" s="11">
        <v>0.47124273770549141</v>
      </c>
      <c r="R276" s="11">
        <v>0.44728208850288781</v>
      </c>
      <c r="S276" s="11">
        <v>0.37377221955105783</v>
      </c>
      <c r="T276" s="11">
        <v>0.41680678599720222</v>
      </c>
      <c r="U276" s="9">
        <v>0.45190482095532702</v>
      </c>
      <c r="V276" s="9">
        <v>0.46089890702502873</v>
      </c>
      <c r="W276" s="9">
        <v>0.40128390326716112</v>
      </c>
      <c r="X276" s="9">
        <v>0.41765279025457941</v>
      </c>
      <c r="Y276" s="9">
        <v>0.40104342180486902</v>
      </c>
      <c r="Z276" s="9">
        <v>0.45100294172352767</v>
      </c>
      <c r="AA276" s="12">
        <v>0.40501682401956568</v>
      </c>
      <c r="AB276" s="11">
        <v>0.49943153544383773</v>
      </c>
      <c r="AC276" s="11">
        <v>0.47224613657096581</v>
      </c>
      <c r="AD276" s="11">
        <v>0.45348344995406009</v>
      </c>
      <c r="AE276" s="10">
        <v>0.36724003693640161</v>
      </c>
      <c r="AF276" s="9">
        <v>0.43365536360626028</v>
      </c>
      <c r="AG276" s="8">
        <v>0.53991475711870862</v>
      </c>
      <c r="AH276" s="9">
        <v>0.39742937091754488</v>
      </c>
      <c r="AI276" s="13">
        <v>0.47912330040290713</v>
      </c>
      <c r="AJ276" s="11">
        <v>0.42077493553771911</v>
      </c>
      <c r="AK276" s="11">
        <v>0.40426543256702219</v>
      </c>
      <c r="AL276" s="12">
        <v>0.33249858312058739</v>
      </c>
      <c r="AM276" s="11">
        <v>0.40642936766749471</v>
      </c>
    </row>
    <row r="277" spans="1:39" ht="19.95" customHeight="1" x14ac:dyDescent="0.3">
      <c r="A277" s="16" t="s">
        <v>263</v>
      </c>
      <c r="B277" s="7">
        <v>0.1469022840690406</v>
      </c>
      <c r="C277" s="10">
        <v>4.1469026654864682E-2</v>
      </c>
      <c r="D277" s="10">
        <v>9.5256366617546426E-2</v>
      </c>
      <c r="E277" s="10">
        <v>2.5544871326410892E-2</v>
      </c>
      <c r="F277" s="8">
        <v>0.19195411563145609</v>
      </c>
      <c r="G277" s="8">
        <v>0.54657642239199433</v>
      </c>
      <c r="H277" s="11">
        <v>0.15442797639490149</v>
      </c>
      <c r="I277" s="11">
        <v>0.15121439322065339</v>
      </c>
      <c r="J277" s="11">
        <v>0.13733794753973741</v>
      </c>
      <c r="K277" s="10">
        <v>0.13030766939013799</v>
      </c>
      <c r="L277" s="8">
        <v>0.1752962289958204</v>
      </c>
      <c r="M277" s="11">
        <v>0.15314284050391949</v>
      </c>
      <c r="N277" s="11">
        <v>0.13357352881570911</v>
      </c>
      <c r="O277" s="9">
        <v>0.14514588192182951</v>
      </c>
      <c r="P277" s="9">
        <v>0.1648772032261647</v>
      </c>
      <c r="Q277" s="11">
        <v>0.14645430032649909</v>
      </c>
      <c r="R277" s="13">
        <v>0.2023482229527373</v>
      </c>
      <c r="S277" s="11">
        <v>0.13044479814276161</v>
      </c>
      <c r="T277" s="11">
        <v>9.8292358351784098E-2</v>
      </c>
      <c r="U277" s="9">
        <v>0.1260426493965883</v>
      </c>
      <c r="V277" s="10">
        <v>0.11141852571442951</v>
      </c>
      <c r="W277" s="9">
        <v>0.10011757673529</v>
      </c>
      <c r="X277" s="9">
        <v>0.14720459096610389</v>
      </c>
      <c r="Y277" s="9">
        <v>0.16220931341403419</v>
      </c>
      <c r="Z277" s="9">
        <v>0.1570183879730605</v>
      </c>
      <c r="AA277" s="11">
        <v>0.16687546210869461</v>
      </c>
      <c r="AB277" s="11">
        <v>0.1666960740248879</v>
      </c>
      <c r="AC277" s="11">
        <v>0.11440590763175471</v>
      </c>
      <c r="AD277" s="11">
        <v>0.12852550581338221</v>
      </c>
      <c r="AE277" s="8">
        <v>0.22582519152066849</v>
      </c>
      <c r="AF277" s="9">
        <v>0.16000559744988621</v>
      </c>
      <c r="AG277" s="10">
        <v>9.5967750073449612E-2</v>
      </c>
      <c r="AH277" s="9">
        <v>0.15060248080263461</v>
      </c>
      <c r="AI277" s="11">
        <v>0.15599780907581759</v>
      </c>
      <c r="AJ277" s="11">
        <v>0.1247690399809477</v>
      </c>
      <c r="AK277" s="11">
        <v>0.1022992578668573</v>
      </c>
      <c r="AL277" s="11">
        <v>0.17194425198159699</v>
      </c>
      <c r="AM277" s="11">
        <v>0.13636650287211841</v>
      </c>
    </row>
    <row r="278" spans="1:39" ht="19.95" customHeight="1" x14ac:dyDescent="0.3">
      <c r="A278" s="17" t="s">
        <v>137</v>
      </c>
      <c r="B278" s="7">
        <v>0.1026387118911667</v>
      </c>
      <c r="C278" s="10">
        <v>3.4632066799096591E-2</v>
      </c>
      <c r="D278" s="10">
        <v>5.6880400428387511E-2</v>
      </c>
      <c r="E278" s="10">
        <v>2.2129223201869219E-2</v>
      </c>
      <c r="F278" s="8">
        <v>0.15124864973063881</v>
      </c>
      <c r="G278" s="8">
        <v>0.31517385130027248</v>
      </c>
      <c r="H278" s="11">
        <v>0.12550245449270669</v>
      </c>
      <c r="I278" s="11">
        <v>8.8812263110431874E-2</v>
      </c>
      <c r="J278" s="11">
        <v>9.9410640575661791E-2</v>
      </c>
      <c r="K278" s="10">
        <v>8.313029955893228E-2</v>
      </c>
      <c r="L278" s="8">
        <v>0.13550368344408159</v>
      </c>
      <c r="M278" s="11">
        <v>0.1125253732635767</v>
      </c>
      <c r="N278" s="11">
        <v>8.1141071098988118E-2</v>
      </c>
      <c r="O278" s="9">
        <v>0.1014990343025626</v>
      </c>
      <c r="P278" s="9">
        <v>0.11257732513380091</v>
      </c>
      <c r="Q278" s="11">
        <v>0.1063967728525374</v>
      </c>
      <c r="R278" s="13">
        <v>0.14486537352988921</v>
      </c>
      <c r="S278" s="11">
        <v>7.3585399784419303E-2</v>
      </c>
      <c r="T278" s="11">
        <v>5.683793109325698E-2</v>
      </c>
      <c r="U278" s="9">
        <v>9.236895800177955E-2</v>
      </c>
      <c r="V278" s="9">
        <v>7.9312080870209023E-2</v>
      </c>
      <c r="W278" s="9">
        <v>6.5081159810054773E-2</v>
      </c>
      <c r="X278" s="9">
        <v>0.11457813535524521</v>
      </c>
      <c r="Y278" s="9">
        <v>0.10209223537333401</v>
      </c>
      <c r="Z278" s="9">
        <v>0.104797116978076</v>
      </c>
      <c r="AA278" s="11">
        <v>0.115340123818649</v>
      </c>
      <c r="AB278" s="11">
        <v>0.1148829439067644</v>
      </c>
      <c r="AC278" s="11">
        <v>9.8429531689063557E-2</v>
      </c>
      <c r="AD278" s="11">
        <v>8.3036925409817941E-2</v>
      </c>
      <c r="AE278" s="8">
        <v>0.1620472397638455</v>
      </c>
      <c r="AF278" s="9">
        <v>9.4563374621638482E-2</v>
      </c>
      <c r="AG278" s="10">
        <v>7.560591084991003E-2</v>
      </c>
      <c r="AH278" s="9">
        <v>0.1113013905256353</v>
      </c>
      <c r="AI278" s="11">
        <v>0.1078983382136119</v>
      </c>
      <c r="AJ278" s="11">
        <v>9.132455219758126E-2</v>
      </c>
      <c r="AK278" s="11">
        <v>6.635755007293051E-2</v>
      </c>
      <c r="AL278" s="11">
        <v>0.12677427936954211</v>
      </c>
      <c r="AM278" s="11">
        <v>9.0357071180911283E-2</v>
      </c>
    </row>
    <row r="279" spans="1:39" ht="19.95" customHeight="1" x14ac:dyDescent="0.3">
      <c r="A279" s="16" t="s">
        <v>138</v>
      </c>
      <c r="B279" s="7">
        <v>4.4263572177873897E-2</v>
      </c>
      <c r="C279" s="10">
        <v>6.8369598557680962E-3</v>
      </c>
      <c r="D279" s="9">
        <v>3.8375966189158908E-2</v>
      </c>
      <c r="E279" s="10">
        <v>3.4156481245416689E-3</v>
      </c>
      <c r="F279" s="9">
        <v>4.0705465900817292E-2</v>
      </c>
      <c r="G279" s="8">
        <v>0.23140257109172191</v>
      </c>
      <c r="H279" s="11">
        <v>2.8925521902194749E-2</v>
      </c>
      <c r="I279" s="13">
        <v>6.2402130110221499E-2</v>
      </c>
      <c r="J279" s="11">
        <v>3.792730696407564E-2</v>
      </c>
      <c r="K279" s="9">
        <v>4.7177369831205671E-2</v>
      </c>
      <c r="L279" s="9">
        <v>3.9792545551738751E-2</v>
      </c>
      <c r="M279" s="11">
        <v>4.0617467240342812E-2</v>
      </c>
      <c r="N279" s="11">
        <v>5.2432457716720941E-2</v>
      </c>
      <c r="O279" s="9">
        <v>4.3646847619266897E-2</v>
      </c>
      <c r="P279" s="9">
        <v>5.2299878092363819E-2</v>
      </c>
      <c r="Q279" s="11">
        <v>4.0057527473961678E-2</v>
      </c>
      <c r="R279" s="11">
        <v>5.7482849422848113E-2</v>
      </c>
      <c r="S279" s="11">
        <v>5.6859398358342333E-2</v>
      </c>
      <c r="T279" s="11">
        <v>4.1454427258527118E-2</v>
      </c>
      <c r="U279" s="9">
        <v>3.367369139480874E-2</v>
      </c>
      <c r="V279" s="9">
        <v>3.2106444844220518E-2</v>
      </c>
      <c r="W279" s="9">
        <v>3.5036416925235181E-2</v>
      </c>
      <c r="X279" s="9">
        <v>3.2626455610858723E-2</v>
      </c>
      <c r="Y279" s="9">
        <v>6.0117078040700177E-2</v>
      </c>
      <c r="Z279" s="9">
        <v>5.2221270994984512E-2</v>
      </c>
      <c r="AA279" s="11">
        <v>5.1535338290045599E-2</v>
      </c>
      <c r="AB279" s="11">
        <v>5.1813130118123538E-2</v>
      </c>
      <c r="AC279" s="12">
        <v>1.59763759426911E-2</v>
      </c>
      <c r="AD279" s="11">
        <v>4.5488580403564287E-2</v>
      </c>
      <c r="AE279" s="9">
        <v>6.3777951756823062E-2</v>
      </c>
      <c r="AF279" s="8">
        <v>6.5442222828247756E-2</v>
      </c>
      <c r="AG279" s="10">
        <v>2.0361839223539579E-2</v>
      </c>
      <c r="AH279" s="9">
        <v>3.9301090276999302E-2</v>
      </c>
      <c r="AI279" s="11">
        <v>4.8099470862205659E-2</v>
      </c>
      <c r="AJ279" s="11">
        <v>3.3444487783366422E-2</v>
      </c>
      <c r="AK279" s="11">
        <v>3.5941707793926768E-2</v>
      </c>
      <c r="AL279" s="11">
        <v>4.5169972612054868E-2</v>
      </c>
      <c r="AM279" s="11">
        <v>4.6009431691207157E-2</v>
      </c>
    </row>
    <row r="280" spans="1:39" ht="19.95" customHeight="1" x14ac:dyDescent="0.3">
      <c r="A280" s="17" t="s">
        <v>139</v>
      </c>
      <c r="B280" s="7">
        <v>0.148092393993041</v>
      </c>
      <c r="C280" s="10">
        <v>3.2732961799296127E-2</v>
      </c>
      <c r="D280" s="10">
        <v>4.1407102872250093E-2</v>
      </c>
      <c r="E280" s="9">
        <v>0.1096858351212716</v>
      </c>
      <c r="F280" s="8">
        <v>0.16133410838757289</v>
      </c>
      <c r="G280" s="8">
        <v>0.16735177379270311</v>
      </c>
      <c r="H280" s="11">
        <v>0.1194758532093402</v>
      </c>
      <c r="I280" s="11">
        <v>0.14808072698256741</v>
      </c>
      <c r="J280" s="11">
        <v>0.16874372025517351</v>
      </c>
      <c r="K280" s="9">
        <v>0.15025259074359559</v>
      </c>
      <c r="L280" s="9">
        <v>0.1426126011877514</v>
      </c>
      <c r="M280" s="11">
        <v>0.1365555617313812</v>
      </c>
      <c r="N280" s="11">
        <v>0.16755176926927201</v>
      </c>
      <c r="O280" s="9">
        <v>0.13026794735252159</v>
      </c>
      <c r="P280" s="9">
        <v>0.16383901781959159</v>
      </c>
      <c r="Q280" s="11">
        <v>0.14202708792740679</v>
      </c>
      <c r="R280" s="11">
        <v>0.12565101242095719</v>
      </c>
      <c r="S280" s="11">
        <v>0.12143285559434761</v>
      </c>
      <c r="T280" s="11">
        <v>0.15188247552753209</v>
      </c>
      <c r="U280" s="9">
        <v>0.10320785295337789</v>
      </c>
      <c r="V280" s="10">
        <v>0.1027959974368552</v>
      </c>
      <c r="W280" s="10">
        <v>7.486431463763317E-2</v>
      </c>
      <c r="X280" s="9">
        <v>0.11684252806664169</v>
      </c>
      <c r="Y280" s="9">
        <v>9.8582501996777469E-2</v>
      </c>
      <c r="Z280" s="8">
        <v>0.18867806046296631</v>
      </c>
      <c r="AA280" s="13">
        <v>0.18562550135061701</v>
      </c>
      <c r="AB280" s="11">
        <v>0.1155821052188222</v>
      </c>
      <c r="AC280" s="11">
        <v>0.14345380067499011</v>
      </c>
      <c r="AD280" s="12">
        <v>7.7699840190201125E-2</v>
      </c>
      <c r="AE280" s="8">
        <v>0.21627412733146431</v>
      </c>
      <c r="AF280" s="9">
        <v>0.16427196423906529</v>
      </c>
      <c r="AG280" s="10">
        <v>0.1082016139375326</v>
      </c>
      <c r="AH280" s="9">
        <v>0.1380175895014161</v>
      </c>
      <c r="AI280" s="12">
        <v>0.12775030412468291</v>
      </c>
      <c r="AJ280" s="11">
        <v>0.17785579634995299</v>
      </c>
      <c r="AK280" s="11">
        <v>0.16065222683426639</v>
      </c>
      <c r="AL280" s="11">
        <v>0.2011144850571267</v>
      </c>
      <c r="AM280" s="11">
        <v>0.20797582309588211</v>
      </c>
    </row>
    <row r="283" spans="1:39" x14ac:dyDescent="0.3">
      <c r="A283" s="1" t="s">
        <v>24</v>
      </c>
    </row>
    <row r="284" spans="1:39" ht="40.049999999999997" customHeight="1" x14ac:dyDescent="0.3">
      <c r="A284" s="19" t="s">
        <v>240</v>
      </c>
      <c r="B284" s="33"/>
      <c r="C284" s="33" t="s">
        <v>141</v>
      </c>
      <c r="D284" s="18"/>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c r="AH284" s="18"/>
      <c r="AI284" s="18"/>
      <c r="AJ284" s="18"/>
      <c r="AK284" s="18"/>
      <c r="AL284" s="18"/>
      <c r="AM284" s="18"/>
    </row>
    <row r="285" spans="1:39" ht="22.05" customHeight="1" x14ac:dyDescent="0.3">
      <c r="A285" s="2"/>
      <c r="B285" s="2"/>
      <c r="C285" s="51" t="s">
        <v>1</v>
      </c>
      <c r="D285" s="52"/>
      <c r="E285" s="52"/>
      <c r="F285" s="52"/>
      <c r="G285" s="53"/>
      <c r="H285" s="51" t="s">
        <v>2</v>
      </c>
      <c r="I285" s="52"/>
      <c r="J285" s="53"/>
      <c r="K285" s="51" t="s">
        <v>26</v>
      </c>
      <c r="L285" s="53"/>
      <c r="M285" s="51" t="s">
        <v>28</v>
      </c>
      <c r="N285" s="53"/>
      <c r="O285" s="51" t="s">
        <v>29</v>
      </c>
      <c r="P285" s="53"/>
      <c r="Q285" s="51" t="s">
        <v>30</v>
      </c>
      <c r="R285" s="52"/>
      <c r="S285" s="52"/>
      <c r="T285" s="53"/>
      <c r="U285" s="51" t="s">
        <v>31</v>
      </c>
      <c r="V285" s="52"/>
      <c r="W285" s="52"/>
      <c r="X285" s="52"/>
      <c r="Y285" s="52"/>
      <c r="Z285" s="53"/>
      <c r="AA285" s="51" t="s">
        <v>32</v>
      </c>
      <c r="AB285" s="52"/>
      <c r="AC285" s="52"/>
      <c r="AD285" s="53"/>
      <c r="AE285" s="51" t="s">
        <v>33</v>
      </c>
      <c r="AF285" s="52"/>
      <c r="AG285" s="52"/>
      <c r="AH285" s="53"/>
      <c r="AI285" s="51" t="s">
        <v>34</v>
      </c>
      <c r="AJ285" s="52"/>
      <c r="AK285" s="52"/>
      <c r="AL285" s="52"/>
      <c r="AM285" s="53"/>
    </row>
    <row r="286" spans="1:39" ht="58.05" customHeight="1" x14ac:dyDescent="0.3">
      <c r="A286" s="3" t="s">
        <v>35</v>
      </c>
      <c r="B286" s="3" t="s">
        <v>0</v>
      </c>
      <c r="C286" s="3" t="s">
        <v>3</v>
      </c>
      <c r="D286" s="3" t="s">
        <v>4</v>
      </c>
      <c r="E286" s="3" t="s">
        <v>5</v>
      </c>
      <c r="F286" s="3" t="s">
        <v>6</v>
      </c>
      <c r="G286" s="3" t="s">
        <v>7</v>
      </c>
      <c r="H286" s="3" t="s">
        <v>8</v>
      </c>
      <c r="I286" s="3" t="s">
        <v>9</v>
      </c>
      <c r="J286" s="3" t="s">
        <v>10</v>
      </c>
      <c r="K286" s="3" t="s">
        <v>36</v>
      </c>
      <c r="L286" s="3" t="s">
        <v>37</v>
      </c>
      <c r="M286" s="3" t="s">
        <v>40</v>
      </c>
      <c r="N286" s="3" t="s">
        <v>41</v>
      </c>
      <c r="O286" s="3" t="s">
        <v>42</v>
      </c>
      <c r="P286" s="3" t="s">
        <v>43</v>
      </c>
      <c r="Q286" s="3" t="s">
        <v>44</v>
      </c>
      <c r="R286" s="3" t="s">
        <v>45</v>
      </c>
      <c r="S286" s="3" t="s">
        <v>46</v>
      </c>
      <c r="T286" s="3" t="s">
        <v>47</v>
      </c>
      <c r="U286" s="3" t="s">
        <v>48</v>
      </c>
      <c r="V286" s="3" t="s">
        <v>49</v>
      </c>
      <c r="W286" s="3" t="s">
        <v>50</v>
      </c>
      <c r="X286" s="3" t="s">
        <v>51</v>
      </c>
      <c r="Y286" s="3" t="s">
        <v>52</v>
      </c>
      <c r="Z286" s="3" t="s">
        <v>53</v>
      </c>
      <c r="AA286" s="3" t="s">
        <v>54</v>
      </c>
      <c r="AB286" s="3" t="s">
        <v>55</v>
      </c>
      <c r="AC286" s="3" t="s">
        <v>56</v>
      </c>
      <c r="AD286" s="3" t="s">
        <v>57</v>
      </c>
      <c r="AE286" s="3" t="s">
        <v>58</v>
      </c>
      <c r="AF286" s="3" t="s">
        <v>59</v>
      </c>
      <c r="AG286" s="3" t="s">
        <v>60</v>
      </c>
      <c r="AH286" s="3" t="s">
        <v>61</v>
      </c>
      <c r="AI286" s="3" t="s">
        <v>62</v>
      </c>
      <c r="AJ286" s="3" t="s">
        <v>63</v>
      </c>
      <c r="AK286" s="3" t="s">
        <v>64</v>
      </c>
      <c r="AL286" s="3" t="s">
        <v>65</v>
      </c>
      <c r="AM286" s="3" t="s">
        <v>47</v>
      </c>
    </row>
    <row r="287" spans="1:39" ht="19.95" customHeight="1" x14ac:dyDescent="0.3">
      <c r="A287" s="14" t="s">
        <v>11</v>
      </c>
      <c r="B287" s="4">
        <v>1319.546983361244</v>
      </c>
      <c r="C287" s="5">
        <v>228.38072639703751</v>
      </c>
      <c r="D287" s="5">
        <v>171.18307375907901</v>
      </c>
      <c r="E287" s="5">
        <v>251.7296447753906</v>
      </c>
      <c r="F287" s="5">
        <v>411.8498849272728</v>
      </c>
      <c r="G287" s="5">
        <v>133.38848888874051</v>
      </c>
      <c r="H287" s="6">
        <v>355.06253635883331</v>
      </c>
      <c r="I287" s="6">
        <v>472.20755040645599</v>
      </c>
      <c r="J287" s="6">
        <v>492.2768965959549</v>
      </c>
      <c r="K287" s="5">
        <v>828.13442993164063</v>
      </c>
      <c r="L287" s="5">
        <v>485.98697572946548</v>
      </c>
      <c r="M287" s="6">
        <v>881.76700973510742</v>
      </c>
      <c r="N287" s="6">
        <v>430.89188438653952</v>
      </c>
      <c r="O287" s="5">
        <v>753.97650051116943</v>
      </c>
      <c r="P287" s="5">
        <v>402.30962198972702</v>
      </c>
      <c r="Q287" s="6">
        <v>720.81386578083038</v>
      </c>
      <c r="R287" s="6">
        <v>301.32439941167831</v>
      </c>
      <c r="S287" s="6">
        <v>73.693696200847626</v>
      </c>
      <c r="T287" s="6">
        <v>85.77783328294754</v>
      </c>
      <c r="U287" s="5">
        <v>217.21252238750461</v>
      </c>
      <c r="V287" s="5">
        <v>342.52377516031271</v>
      </c>
      <c r="W287" s="5">
        <v>157.40950071811679</v>
      </c>
      <c r="X287" s="5">
        <v>217.1966395974159</v>
      </c>
      <c r="Y287" s="5">
        <v>45.496964335441589</v>
      </c>
      <c r="Z287" s="5">
        <v>658.08472228050232</v>
      </c>
      <c r="AA287" s="6">
        <v>363.94796812534332</v>
      </c>
      <c r="AB287" s="6">
        <v>332.74446189403528</v>
      </c>
      <c r="AC287" s="6">
        <v>272.31792396306992</v>
      </c>
      <c r="AD287" s="6">
        <v>230.7777935266495</v>
      </c>
      <c r="AE287" s="5">
        <v>215.90214908123019</v>
      </c>
      <c r="AF287" s="5">
        <v>375.24034094810492</v>
      </c>
      <c r="AG287" s="5">
        <v>451.21036946773529</v>
      </c>
      <c r="AH287" s="5">
        <v>277.19412386417389</v>
      </c>
      <c r="AI287" s="6">
        <v>841.39924967288971</v>
      </c>
      <c r="AJ287" s="6">
        <v>269.18494492769241</v>
      </c>
      <c r="AK287" s="6">
        <v>61.449893355369568</v>
      </c>
      <c r="AL287" s="6">
        <v>73.078905582427979</v>
      </c>
      <c r="AM287" s="6">
        <v>74.433989822864532</v>
      </c>
    </row>
    <row r="288" spans="1:39" ht="19.95" customHeight="1" x14ac:dyDescent="0.3">
      <c r="A288" s="15" t="s">
        <v>12</v>
      </c>
      <c r="B288" s="4">
        <v>1333</v>
      </c>
      <c r="C288" s="5">
        <v>226</v>
      </c>
      <c r="D288" s="5">
        <v>176</v>
      </c>
      <c r="E288" s="5">
        <v>256</v>
      </c>
      <c r="F288" s="5">
        <v>413</v>
      </c>
      <c r="G288" s="5">
        <v>139</v>
      </c>
      <c r="H288" s="6">
        <v>286</v>
      </c>
      <c r="I288" s="6">
        <v>532</v>
      </c>
      <c r="J288" s="6">
        <v>515</v>
      </c>
      <c r="K288" s="5">
        <v>843</v>
      </c>
      <c r="L288" s="5">
        <v>485</v>
      </c>
      <c r="M288" s="6">
        <v>895</v>
      </c>
      <c r="N288" s="6">
        <v>431</v>
      </c>
      <c r="O288" s="5">
        <v>787</v>
      </c>
      <c r="P288" s="5">
        <v>399</v>
      </c>
      <c r="Q288" s="6">
        <v>753</v>
      </c>
      <c r="R288" s="6">
        <v>287</v>
      </c>
      <c r="S288" s="6">
        <v>73</v>
      </c>
      <c r="T288" s="6">
        <v>87</v>
      </c>
      <c r="U288" s="5">
        <v>220</v>
      </c>
      <c r="V288" s="5">
        <v>338</v>
      </c>
      <c r="W288" s="5">
        <v>157</v>
      </c>
      <c r="X288" s="5">
        <v>220</v>
      </c>
      <c r="Y288" s="5">
        <v>45</v>
      </c>
      <c r="Z288" s="5">
        <v>675</v>
      </c>
      <c r="AA288" s="6">
        <v>363</v>
      </c>
      <c r="AB288" s="6">
        <v>337</v>
      </c>
      <c r="AC288" s="6">
        <v>281</v>
      </c>
      <c r="AD288" s="6">
        <v>234</v>
      </c>
      <c r="AE288" s="5">
        <v>202</v>
      </c>
      <c r="AF288" s="5">
        <v>428</v>
      </c>
      <c r="AG288" s="5">
        <v>478</v>
      </c>
      <c r="AH288" s="5">
        <v>225</v>
      </c>
      <c r="AI288" s="6">
        <v>855</v>
      </c>
      <c r="AJ288" s="6">
        <v>283</v>
      </c>
      <c r="AK288" s="6">
        <v>50</v>
      </c>
      <c r="AL288" s="6">
        <v>72</v>
      </c>
      <c r="AM288" s="6">
        <v>73</v>
      </c>
    </row>
    <row r="289" spans="1:39" ht="19.95" customHeight="1" x14ac:dyDescent="0.3">
      <c r="A289" s="16" t="s">
        <v>264</v>
      </c>
      <c r="B289" s="7">
        <v>0.76032839765240412</v>
      </c>
      <c r="C289" s="8">
        <v>0.83183899686112184</v>
      </c>
      <c r="D289" s="9">
        <v>0.75614601015573324</v>
      </c>
      <c r="E289" s="9">
        <v>0.78954641330285447</v>
      </c>
      <c r="F289" s="10">
        <v>0.73993882009381384</v>
      </c>
      <c r="G289" s="9">
        <v>0.7744297940554643</v>
      </c>
      <c r="H289" s="12">
        <v>0.65513602284591543</v>
      </c>
      <c r="I289" s="11">
        <v>0.78230365382987732</v>
      </c>
      <c r="J289" s="13">
        <v>0.81512071007209597</v>
      </c>
      <c r="K289" s="8">
        <v>0.78002925053235406</v>
      </c>
      <c r="L289" s="10">
        <v>0.72408192943477856</v>
      </c>
      <c r="M289" s="13">
        <v>0.79398807452218101</v>
      </c>
      <c r="N289" s="12">
        <v>0.69688763735337977</v>
      </c>
      <c r="O289" s="8">
        <v>0.81482418038184679</v>
      </c>
      <c r="P289" s="10">
        <v>0.70778681199428284</v>
      </c>
      <c r="Q289" s="13">
        <v>0.80750630657478284</v>
      </c>
      <c r="R289" s="12">
        <v>0.68880026096768521</v>
      </c>
      <c r="S289" s="11">
        <v>0.73955788200674144</v>
      </c>
      <c r="T289" s="11">
        <v>0.78344217120143134</v>
      </c>
      <c r="U289" s="9">
        <v>0.81855748393570571</v>
      </c>
      <c r="V289" s="8">
        <v>0.80423893952327297</v>
      </c>
      <c r="W289" s="8">
        <v>0.83913185509917299</v>
      </c>
      <c r="X289" s="8">
        <v>0.83563903660864614</v>
      </c>
      <c r="Y289" s="9">
        <v>0.77861036786146898</v>
      </c>
      <c r="Z289" s="10">
        <v>0.72007430818106755</v>
      </c>
      <c r="AA289" s="12">
        <v>0.69265839852949362</v>
      </c>
      <c r="AB289" s="11">
        <v>0.76475694493487612</v>
      </c>
      <c r="AC289" s="13">
        <v>0.83561414201378159</v>
      </c>
      <c r="AD289" s="11">
        <v>0.80135829612189358</v>
      </c>
      <c r="AE289" s="10">
        <v>0.71000886720004475</v>
      </c>
      <c r="AF289" s="9">
        <v>0.7788937961153708</v>
      </c>
      <c r="AG289" s="9">
        <v>0.77638559566227017</v>
      </c>
      <c r="AH289" s="9">
        <v>0.74825178548025406</v>
      </c>
      <c r="AI289" s="11">
        <v>0.76289109703834579</v>
      </c>
      <c r="AJ289" s="11">
        <v>0.81206321333549425</v>
      </c>
      <c r="AK289" s="12">
        <v>0.64061724741191095</v>
      </c>
      <c r="AL289" s="11">
        <v>0.70388290861163516</v>
      </c>
      <c r="AM289" s="11">
        <v>0.69851154647965175</v>
      </c>
    </row>
    <row r="290" spans="1:39" ht="19.95" customHeight="1" x14ac:dyDescent="0.3">
      <c r="A290" s="17" t="s">
        <v>142</v>
      </c>
      <c r="B290" s="7">
        <v>0.24389974499191511</v>
      </c>
      <c r="C290" s="9">
        <v>0.26172685182509942</v>
      </c>
      <c r="D290" s="8">
        <v>0.36939893096661081</v>
      </c>
      <c r="E290" s="10">
        <v>0.1994646007418068</v>
      </c>
      <c r="F290" s="10">
        <v>0.21910463011080991</v>
      </c>
      <c r="G290" s="9">
        <v>0.31383869972837641</v>
      </c>
      <c r="H290" s="12">
        <v>0.20145298836012199</v>
      </c>
      <c r="I290" s="11">
        <v>0.2419079354031346</v>
      </c>
      <c r="J290" s="13">
        <v>0.27642574957877408</v>
      </c>
      <c r="K290" s="9">
        <v>0.25078682395777829</v>
      </c>
      <c r="L290" s="9">
        <v>0.23092453611624481</v>
      </c>
      <c r="M290" s="11">
        <v>0.2361369853707635</v>
      </c>
      <c r="N290" s="11">
        <v>0.25696943315973558</v>
      </c>
      <c r="O290" s="9">
        <v>0.25177485626222368</v>
      </c>
      <c r="P290" s="9">
        <v>0.23449331791590999</v>
      </c>
      <c r="Q290" s="11">
        <v>0.24021539484727439</v>
      </c>
      <c r="R290" s="11">
        <v>0.24730680848197831</v>
      </c>
      <c r="S290" s="11">
        <v>0.3001699446284285</v>
      </c>
      <c r="T290" s="11">
        <v>0.2737586020828186</v>
      </c>
      <c r="U290" s="9">
        <v>0.30860611985549602</v>
      </c>
      <c r="V290" s="9">
        <v>0.23692839002380561</v>
      </c>
      <c r="W290" s="9">
        <v>0.29966472850851689</v>
      </c>
      <c r="X290" s="9">
        <v>0.24270769487839031</v>
      </c>
      <c r="Y290" s="9">
        <v>0.26440819450701492</v>
      </c>
      <c r="Z290" s="9">
        <v>0.22669346825306999</v>
      </c>
      <c r="AA290" s="11">
        <v>0.23901507916905079</v>
      </c>
      <c r="AB290" s="11">
        <v>0.20620769841470199</v>
      </c>
      <c r="AC290" s="11">
        <v>0.26021196952641762</v>
      </c>
      <c r="AD290" s="11">
        <v>0.28021620457615098</v>
      </c>
      <c r="AE290" s="9">
        <v>0.29180954777892648</v>
      </c>
      <c r="AF290" s="9">
        <v>0.27283145440773993</v>
      </c>
      <c r="AG290" s="9">
        <v>0.21366705446531811</v>
      </c>
      <c r="AH290" s="9">
        <v>0.216630514600965</v>
      </c>
      <c r="AI290" s="11">
        <v>0.2402977337572556</v>
      </c>
      <c r="AJ290" s="13">
        <v>0.29137938223776988</v>
      </c>
      <c r="AK290" s="11">
        <v>0.19414276816792639</v>
      </c>
      <c r="AL290" s="11">
        <v>0.22275669617318031</v>
      </c>
      <c r="AM290" s="11">
        <v>0.17474582470042871</v>
      </c>
    </row>
    <row r="291" spans="1:39" ht="19.95" customHeight="1" x14ac:dyDescent="0.3">
      <c r="A291" s="16" t="s">
        <v>143</v>
      </c>
      <c r="B291" s="7">
        <v>0.51642865266048898</v>
      </c>
      <c r="C291" s="9">
        <v>0.57011214503602248</v>
      </c>
      <c r="D291" s="10">
        <v>0.38674707918912249</v>
      </c>
      <c r="E291" s="8">
        <v>0.59008181256104764</v>
      </c>
      <c r="F291" s="9">
        <v>0.52083418998300401</v>
      </c>
      <c r="G291" s="9">
        <v>0.46059109432708789</v>
      </c>
      <c r="H291" s="12">
        <v>0.45368303448579339</v>
      </c>
      <c r="I291" s="11">
        <v>0.54039571842674272</v>
      </c>
      <c r="J291" s="11">
        <v>0.53869496049332188</v>
      </c>
      <c r="K291" s="9">
        <v>0.52924242657457576</v>
      </c>
      <c r="L291" s="9">
        <v>0.49315739331853381</v>
      </c>
      <c r="M291" s="13">
        <v>0.55785108915141746</v>
      </c>
      <c r="N291" s="12">
        <v>0.43991820419364408</v>
      </c>
      <c r="O291" s="8">
        <v>0.56304932411962305</v>
      </c>
      <c r="P291" s="10">
        <v>0.47329349407837279</v>
      </c>
      <c r="Q291" s="13">
        <v>0.56729091172750845</v>
      </c>
      <c r="R291" s="12">
        <v>0.44149345248570693</v>
      </c>
      <c r="S291" s="11">
        <v>0.43938793737831289</v>
      </c>
      <c r="T291" s="11">
        <v>0.50968356911861268</v>
      </c>
      <c r="U291" s="9">
        <v>0.5099513640802098</v>
      </c>
      <c r="V291" s="8">
        <v>0.56731054949946735</v>
      </c>
      <c r="W291" s="9">
        <v>0.5394671265906561</v>
      </c>
      <c r="X291" s="8">
        <v>0.59293134173025586</v>
      </c>
      <c r="Y291" s="9">
        <v>0.51420217335445406</v>
      </c>
      <c r="Z291" s="9">
        <v>0.49338083992799753</v>
      </c>
      <c r="AA291" s="12">
        <v>0.45364331936044278</v>
      </c>
      <c r="AB291" s="11">
        <v>0.55854924652017413</v>
      </c>
      <c r="AC291" s="13">
        <v>0.57540217248736392</v>
      </c>
      <c r="AD291" s="11">
        <v>0.52114209154574254</v>
      </c>
      <c r="AE291" s="10">
        <v>0.41819931942111832</v>
      </c>
      <c r="AF291" s="9">
        <v>0.50606234170763087</v>
      </c>
      <c r="AG291" s="8">
        <v>0.56271854119695208</v>
      </c>
      <c r="AH291" s="9">
        <v>0.53162127087928901</v>
      </c>
      <c r="AI291" s="11">
        <v>0.52259336328109018</v>
      </c>
      <c r="AJ291" s="11">
        <v>0.52068383109772431</v>
      </c>
      <c r="AK291" s="11">
        <v>0.44647447924398448</v>
      </c>
      <c r="AL291" s="11">
        <v>0.48112621243845483</v>
      </c>
      <c r="AM291" s="11">
        <v>0.52376572177922298</v>
      </c>
    </row>
    <row r="292" spans="1:39" ht="19.95" customHeight="1" x14ac:dyDescent="0.3">
      <c r="A292" s="17" t="s">
        <v>144</v>
      </c>
      <c r="B292" s="7">
        <v>0.16499050024189901</v>
      </c>
      <c r="C292" s="10">
        <v>9.237786283675313E-2</v>
      </c>
      <c r="D292" s="9">
        <v>0.12783655824094239</v>
      </c>
      <c r="E292" s="9">
        <v>0.1248541285961676</v>
      </c>
      <c r="F292" s="8">
        <v>0.21158536986596049</v>
      </c>
      <c r="G292" s="9">
        <v>0.12583410839836279</v>
      </c>
      <c r="H292" s="13">
        <v>0.2173528383223057</v>
      </c>
      <c r="I292" s="11">
        <v>0.16242464419931549</v>
      </c>
      <c r="J292" s="12">
        <v>0.1296845817798975</v>
      </c>
      <c r="K292" s="10">
        <v>0.14669409862158761</v>
      </c>
      <c r="L292" s="8">
        <v>0.1980100042736633</v>
      </c>
      <c r="M292" s="12">
        <v>0.12594720549310909</v>
      </c>
      <c r="N292" s="13">
        <v>0.24024978536470129</v>
      </c>
      <c r="O292" s="10">
        <v>0.1214473194037539</v>
      </c>
      <c r="P292" s="8">
        <v>0.21786573762452779</v>
      </c>
      <c r="Q292" s="12">
        <v>0.12796542980433739</v>
      </c>
      <c r="R292" s="13">
        <v>0.2372790626895408</v>
      </c>
      <c r="S292" s="11">
        <v>0.20490223023821119</v>
      </c>
      <c r="T292" s="11">
        <v>0.1099593665956948</v>
      </c>
      <c r="U292" s="10">
        <v>0.1127078100479167</v>
      </c>
      <c r="V292" s="10">
        <v>0.1175472422478782</v>
      </c>
      <c r="W292" s="10">
        <v>6.7481572675824011E-2</v>
      </c>
      <c r="X292" s="10">
        <v>9.8890375218709789E-2</v>
      </c>
      <c r="Y292" s="9">
        <v>0.17776627938381789</v>
      </c>
      <c r="Z292" s="8">
        <v>0.20593614342201769</v>
      </c>
      <c r="AA292" s="13">
        <v>0.1985761205613685</v>
      </c>
      <c r="AB292" s="11">
        <v>0.16530014906102419</v>
      </c>
      <c r="AC292" s="11">
        <v>0.12926163744981251</v>
      </c>
      <c r="AD292" s="11">
        <v>0.1379117046244501</v>
      </c>
      <c r="AE292" s="8">
        <v>0.225299351271878</v>
      </c>
      <c r="AF292" s="9">
        <v>0.13991059608763129</v>
      </c>
      <c r="AG292" s="9">
        <v>0.14857037218716851</v>
      </c>
      <c r="AH292" s="9">
        <v>0.1786961056606671</v>
      </c>
      <c r="AI292" s="11">
        <v>0.16260394913211421</v>
      </c>
      <c r="AJ292" s="11">
        <v>0.15168858536210089</v>
      </c>
      <c r="AK292" s="11">
        <v>0.2371409215730578</v>
      </c>
      <c r="AL292" s="11">
        <v>0.15063372349632601</v>
      </c>
      <c r="AM292" s="11">
        <v>0.1946041133048145</v>
      </c>
    </row>
    <row r="293" spans="1:39" ht="19.95" customHeight="1" x14ac:dyDescent="0.3">
      <c r="A293" s="16" t="s">
        <v>265</v>
      </c>
      <c r="B293" s="7">
        <v>7.4681102105696895E-2</v>
      </c>
      <c r="C293" s="9">
        <v>7.578314030212506E-2</v>
      </c>
      <c r="D293" s="8">
        <v>0.11601743160332439</v>
      </c>
      <c r="E293" s="9">
        <v>8.5599458100977896E-2</v>
      </c>
      <c r="F293" s="10">
        <v>4.8475810040225657E-2</v>
      </c>
      <c r="G293" s="9">
        <v>9.973609754617288E-2</v>
      </c>
      <c r="H293" s="13">
        <v>0.12751113883177889</v>
      </c>
      <c r="I293" s="11">
        <v>5.5271701970807177E-2</v>
      </c>
      <c r="J293" s="11">
        <v>5.5194708148006533E-2</v>
      </c>
      <c r="K293" s="9">
        <v>7.3276650846058319E-2</v>
      </c>
      <c r="L293" s="9">
        <v>7.7908066291558081E-2</v>
      </c>
      <c r="M293" s="11">
        <v>8.0064719984709834E-2</v>
      </c>
      <c r="N293" s="11">
        <v>6.2862577281918922E-2</v>
      </c>
      <c r="O293" s="9">
        <v>6.3728500214399367E-2</v>
      </c>
      <c r="P293" s="9">
        <v>7.4347450381189312E-2</v>
      </c>
      <c r="Q293" s="11">
        <v>6.4528263620879794E-2</v>
      </c>
      <c r="R293" s="11">
        <v>7.3920676342773994E-2</v>
      </c>
      <c r="S293" s="11">
        <v>5.5539887755047312E-2</v>
      </c>
      <c r="T293" s="11">
        <v>0.1065984622028739</v>
      </c>
      <c r="U293" s="9">
        <v>6.8734706016377531E-2</v>
      </c>
      <c r="V293" s="9">
        <v>7.8213818228848847E-2</v>
      </c>
      <c r="W293" s="9">
        <v>9.3386572225003059E-2</v>
      </c>
      <c r="X293" s="9">
        <v>6.547058817264402E-2</v>
      </c>
      <c r="Y293" s="9">
        <v>4.362335275471315E-2</v>
      </c>
      <c r="Z293" s="9">
        <v>7.3989548396914781E-2</v>
      </c>
      <c r="AA293" s="13">
        <v>0.1087654809091379</v>
      </c>
      <c r="AB293" s="11">
        <v>6.9942906004099706E-2</v>
      </c>
      <c r="AC293" s="12">
        <v>3.5124220536405883E-2</v>
      </c>
      <c r="AD293" s="11">
        <v>6.0729999253656353E-2</v>
      </c>
      <c r="AE293" s="9">
        <v>6.4691781528077211E-2</v>
      </c>
      <c r="AF293" s="9">
        <v>8.1195607796997915E-2</v>
      </c>
      <c r="AG293" s="9">
        <v>7.5044032150561338E-2</v>
      </c>
      <c r="AH293" s="9">
        <v>7.3052108859078854E-2</v>
      </c>
      <c r="AI293" s="11">
        <v>7.4504953829540047E-2</v>
      </c>
      <c r="AJ293" s="12">
        <v>3.624820130240488E-2</v>
      </c>
      <c r="AK293" s="11">
        <v>0.1222418310150313</v>
      </c>
      <c r="AL293" s="11">
        <v>0.14548336789203889</v>
      </c>
      <c r="AM293" s="11">
        <v>0.10688434021553379</v>
      </c>
    </row>
    <row r="294" spans="1:39" ht="19.95" customHeight="1" x14ac:dyDescent="0.3">
      <c r="A294" s="17" t="s">
        <v>145</v>
      </c>
      <c r="B294" s="7">
        <v>5.7252012048155353E-2</v>
      </c>
      <c r="C294" s="9">
        <v>4.4088744767982947E-2</v>
      </c>
      <c r="D294" s="8">
        <v>9.5478369563362739E-2</v>
      </c>
      <c r="E294" s="9">
        <v>6.2914152352477257E-2</v>
      </c>
      <c r="F294" s="9">
        <v>4.3334195297638427E-2</v>
      </c>
      <c r="G294" s="9">
        <v>7.2482456211415705E-2</v>
      </c>
      <c r="H294" s="13">
        <v>9.0338526659040172E-2</v>
      </c>
      <c r="I294" s="11">
        <v>4.2393264332462821E-2</v>
      </c>
      <c r="J294" s="11">
        <v>4.7640817680114522E-2</v>
      </c>
      <c r="K294" s="9">
        <v>5.3492403503549432E-2</v>
      </c>
      <c r="L294" s="9">
        <v>6.4297646375228237E-2</v>
      </c>
      <c r="M294" s="11">
        <v>6.3076786620368919E-2</v>
      </c>
      <c r="N294" s="11">
        <v>4.4252099121433172E-2</v>
      </c>
      <c r="O294" s="9">
        <v>5.2388558218856157E-2</v>
      </c>
      <c r="P294" s="9">
        <v>5.4487424539826183E-2</v>
      </c>
      <c r="Q294" s="11">
        <v>5.6283781645970678E-2</v>
      </c>
      <c r="R294" s="11">
        <v>4.8730317603822002E-2</v>
      </c>
      <c r="S294" s="11">
        <v>5.5539887755047312E-2</v>
      </c>
      <c r="T294" s="11">
        <v>6.1089395705419387E-2</v>
      </c>
      <c r="U294" s="9">
        <v>6.8734706016377531E-2</v>
      </c>
      <c r="V294" s="9">
        <v>5.0580911433690902E-2</v>
      </c>
      <c r="W294" s="9">
        <v>6.5886322625738111E-2</v>
      </c>
      <c r="X294" s="9">
        <v>5.0117127998940462E-2</v>
      </c>
      <c r="Y294" s="9">
        <v>4.362335275471315E-2</v>
      </c>
      <c r="Z294" s="9">
        <v>5.597376132009281E-2</v>
      </c>
      <c r="AA294" s="13">
        <v>7.9278526101361296E-2</v>
      </c>
      <c r="AB294" s="11">
        <v>5.7214980027382623E-2</v>
      </c>
      <c r="AC294" s="11">
        <v>3.5124220536405883E-2</v>
      </c>
      <c r="AD294" s="11">
        <v>4.8218777915973017E-2</v>
      </c>
      <c r="AE294" s="9">
        <v>6.4691781528077211E-2</v>
      </c>
      <c r="AF294" s="9">
        <v>5.0763320207685779E-2</v>
      </c>
      <c r="AG294" s="9">
        <v>7.1300009500725042E-2</v>
      </c>
      <c r="AH294" s="9">
        <v>3.7374082007997647E-2</v>
      </c>
      <c r="AI294" s="11">
        <v>5.9043116972624231E-2</v>
      </c>
      <c r="AJ294" s="12">
        <v>2.934104355300228E-2</v>
      </c>
      <c r="AK294" s="11">
        <v>0.10563167834708601</v>
      </c>
      <c r="AL294" s="11">
        <v>9.0015851125347005E-2</v>
      </c>
      <c r="AM294" s="11">
        <v>6.5835554891359782E-2</v>
      </c>
    </row>
    <row r="295" spans="1:39" ht="19.95" customHeight="1" x14ac:dyDescent="0.3">
      <c r="A295" s="16" t="s">
        <v>146</v>
      </c>
      <c r="B295" s="7">
        <v>1.7429090057541549E-2</v>
      </c>
      <c r="C295" s="9">
        <v>3.169439553414212E-2</v>
      </c>
      <c r="D295" s="9">
        <v>2.053906203996168E-2</v>
      </c>
      <c r="E295" s="9">
        <v>2.2685305748500639E-2</v>
      </c>
      <c r="F295" s="10">
        <v>5.1416147425872314E-3</v>
      </c>
      <c r="G295" s="9">
        <v>2.7253641334757179E-2</v>
      </c>
      <c r="H295" s="13">
        <v>3.7172612172738748E-2</v>
      </c>
      <c r="I295" s="11">
        <v>1.287843763834436E-2</v>
      </c>
      <c r="J295" s="11">
        <v>7.5538904678920087E-3</v>
      </c>
      <c r="K295" s="9">
        <v>1.9784247342508891E-2</v>
      </c>
      <c r="L295" s="9">
        <v>1.3610419916329849E-2</v>
      </c>
      <c r="M295" s="11">
        <v>1.6987933364340908E-2</v>
      </c>
      <c r="N295" s="11">
        <v>1.861047816048577E-2</v>
      </c>
      <c r="O295" s="9">
        <v>1.133994199554321E-2</v>
      </c>
      <c r="P295" s="9">
        <v>1.9860025841363121E-2</v>
      </c>
      <c r="Q295" s="11">
        <v>8.2444819749091097E-3</v>
      </c>
      <c r="R295" s="11">
        <v>2.5190358738951989E-2</v>
      </c>
      <c r="S295" s="11">
        <v>0</v>
      </c>
      <c r="T295" s="11">
        <v>4.5509066497454502E-2</v>
      </c>
      <c r="U295" s="10">
        <v>0</v>
      </c>
      <c r="V295" s="8">
        <v>2.7632906795157942E-2</v>
      </c>
      <c r="W295" s="9">
        <v>2.7500249599264941E-2</v>
      </c>
      <c r="X295" s="9">
        <v>1.535346017370357E-2</v>
      </c>
      <c r="Y295" s="9">
        <v>0</v>
      </c>
      <c r="Z295" s="9">
        <v>1.8015787076821971E-2</v>
      </c>
      <c r="AA295" s="13">
        <v>2.9486954807776581E-2</v>
      </c>
      <c r="AB295" s="11">
        <v>1.272792597671709E-2</v>
      </c>
      <c r="AC295" s="12">
        <v>0</v>
      </c>
      <c r="AD295" s="11">
        <v>1.251122133768333E-2</v>
      </c>
      <c r="AE295" s="9">
        <v>0</v>
      </c>
      <c r="AF295" s="8">
        <v>3.043228758931214E-2</v>
      </c>
      <c r="AG295" s="10">
        <v>3.7440226498362959E-3</v>
      </c>
      <c r="AH295" s="8">
        <v>3.5678026851081207E-2</v>
      </c>
      <c r="AI295" s="11">
        <v>1.5461836856915819E-2</v>
      </c>
      <c r="AJ295" s="11">
        <v>6.9071577494025961E-3</v>
      </c>
      <c r="AK295" s="11">
        <v>1.6610152667945289E-2</v>
      </c>
      <c r="AL295" s="11">
        <v>5.546751676669185E-2</v>
      </c>
      <c r="AM295" s="11">
        <v>4.104878532417397E-2</v>
      </c>
    </row>
    <row r="298" spans="1:39" x14ac:dyDescent="0.3">
      <c r="A298" s="1" t="s">
        <v>24</v>
      </c>
    </row>
    <row r="299" spans="1:39" ht="40.049999999999997" customHeight="1" x14ac:dyDescent="0.3">
      <c r="A299" s="19" t="s">
        <v>241</v>
      </c>
      <c r="B299" s="33"/>
      <c r="C299" s="33" t="s">
        <v>147</v>
      </c>
      <c r="D299" s="18"/>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c r="AH299" s="18"/>
      <c r="AI299" s="18"/>
      <c r="AJ299" s="18"/>
      <c r="AK299" s="18"/>
      <c r="AL299" s="18"/>
      <c r="AM299" s="18"/>
    </row>
    <row r="300" spans="1:39" ht="22.05" customHeight="1" x14ac:dyDescent="0.3">
      <c r="A300" s="2"/>
      <c r="B300" s="2"/>
      <c r="C300" s="51" t="s">
        <v>1</v>
      </c>
      <c r="D300" s="52"/>
      <c r="E300" s="52"/>
      <c r="F300" s="52"/>
      <c r="G300" s="53"/>
      <c r="H300" s="51" t="s">
        <v>2</v>
      </c>
      <c r="I300" s="52"/>
      <c r="J300" s="53"/>
      <c r="K300" s="51" t="s">
        <v>26</v>
      </c>
      <c r="L300" s="53"/>
      <c r="M300" s="51" t="s">
        <v>28</v>
      </c>
      <c r="N300" s="53"/>
      <c r="O300" s="51" t="s">
        <v>29</v>
      </c>
      <c r="P300" s="53"/>
      <c r="Q300" s="51" t="s">
        <v>30</v>
      </c>
      <c r="R300" s="52"/>
      <c r="S300" s="52"/>
      <c r="T300" s="53"/>
      <c r="U300" s="51" t="s">
        <v>31</v>
      </c>
      <c r="V300" s="52"/>
      <c r="W300" s="52"/>
      <c r="X300" s="52"/>
      <c r="Y300" s="52"/>
      <c r="Z300" s="53"/>
      <c r="AA300" s="51" t="s">
        <v>32</v>
      </c>
      <c r="AB300" s="52"/>
      <c r="AC300" s="52"/>
      <c r="AD300" s="53"/>
      <c r="AE300" s="51" t="s">
        <v>33</v>
      </c>
      <c r="AF300" s="52"/>
      <c r="AG300" s="52"/>
      <c r="AH300" s="53"/>
      <c r="AI300" s="51" t="s">
        <v>34</v>
      </c>
      <c r="AJ300" s="52"/>
      <c r="AK300" s="52"/>
      <c r="AL300" s="52"/>
      <c r="AM300" s="53"/>
    </row>
    <row r="301" spans="1:39" ht="58.05" customHeight="1" x14ac:dyDescent="0.3">
      <c r="A301" s="3" t="s">
        <v>35</v>
      </c>
      <c r="B301" s="3" t="s">
        <v>0</v>
      </c>
      <c r="C301" s="3" t="s">
        <v>3</v>
      </c>
      <c r="D301" s="3" t="s">
        <v>4</v>
      </c>
      <c r="E301" s="3" t="s">
        <v>5</v>
      </c>
      <c r="F301" s="3" t="s">
        <v>6</v>
      </c>
      <c r="G301" s="3" t="s">
        <v>7</v>
      </c>
      <c r="H301" s="3" t="s">
        <v>8</v>
      </c>
      <c r="I301" s="3" t="s">
        <v>9</v>
      </c>
      <c r="J301" s="3" t="s">
        <v>10</v>
      </c>
      <c r="K301" s="3" t="s">
        <v>36</v>
      </c>
      <c r="L301" s="3" t="s">
        <v>37</v>
      </c>
      <c r="M301" s="3" t="s">
        <v>40</v>
      </c>
      <c r="N301" s="3" t="s">
        <v>41</v>
      </c>
      <c r="O301" s="3" t="s">
        <v>42</v>
      </c>
      <c r="P301" s="3" t="s">
        <v>43</v>
      </c>
      <c r="Q301" s="3" t="s">
        <v>44</v>
      </c>
      <c r="R301" s="3" t="s">
        <v>45</v>
      </c>
      <c r="S301" s="3" t="s">
        <v>46</v>
      </c>
      <c r="T301" s="3" t="s">
        <v>47</v>
      </c>
      <c r="U301" s="3" t="s">
        <v>48</v>
      </c>
      <c r="V301" s="3" t="s">
        <v>49</v>
      </c>
      <c r="W301" s="3" t="s">
        <v>50</v>
      </c>
      <c r="X301" s="3" t="s">
        <v>51</v>
      </c>
      <c r="Y301" s="3" t="s">
        <v>52</v>
      </c>
      <c r="Z301" s="3" t="s">
        <v>53</v>
      </c>
      <c r="AA301" s="3" t="s">
        <v>54</v>
      </c>
      <c r="AB301" s="3" t="s">
        <v>55</v>
      </c>
      <c r="AC301" s="3" t="s">
        <v>56</v>
      </c>
      <c r="AD301" s="3" t="s">
        <v>57</v>
      </c>
      <c r="AE301" s="3" t="s">
        <v>58</v>
      </c>
      <c r="AF301" s="3" t="s">
        <v>59</v>
      </c>
      <c r="AG301" s="3" t="s">
        <v>60</v>
      </c>
      <c r="AH301" s="3" t="s">
        <v>61</v>
      </c>
      <c r="AI301" s="3" t="s">
        <v>62</v>
      </c>
      <c r="AJ301" s="3" t="s">
        <v>63</v>
      </c>
      <c r="AK301" s="3" t="s">
        <v>64</v>
      </c>
      <c r="AL301" s="3" t="s">
        <v>65</v>
      </c>
      <c r="AM301" s="3" t="s">
        <v>47</v>
      </c>
    </row>
    <row r="302" spans="1:39" ht="19.95" customHeight="1" x14ac:dyDescent="0.3">
      <c r="A302" s="15" t="s">
        <v>11</v>
      </c>
      <c r="B302" s="4">
        <v>1319.546983361244</v>
      </c>
      <c r="C302" s="5">
        <v>228.38072639703751</v>
      </c>
      <c r="D302" s="5">
        <v>171.18307375907901</v>
      </c>
      <c r="E302" s="5">
        <v>251.7296447753906</v>
      </c>
      <c r="F302" s="5">
        <v>411.8498849272728</v>
      </c>
      <c r="G302" s="5">
        <v>133.38848888874051</v>
      </c>
      <c r="H302" s="6">
        <v>355.06253635883331</v>
      </c>
      <c r="I302" s="6">
        <v>472.20755040645599</v>
      </c>
      <c r="J302" s="6">
        <v>492.2768965959549</v>
      </c>
      <c r="K302" s="5">
        <v>828.13442993164063</v>
      </c>
      <c r="L302" s="5">
        <v>485.98697572946548</v>
      </c>
      <c r="M302" s="6">
        <v>881.76700973510742</v>
      </c>
      <c r="N302" s="6">
        <v>430.89188438653952</v>
      </c>
      <c r="O302" s="5">
        <v>753.97650051116943</v>
      </c>
      <c r="P302" s="5">
        <v>402.30962198972702</v>
      </c>
      <c r="Q302" s="6">
        <v>720.81386578083038</v>
      </c>
      <c r="R302" s="6">
        <v>301.32439941167831</v>
      </c>
      <c r="S302" s="6">
        <v>73.693696200847626</v>
      </c>
      <c r="T302" s="6">
        <v>85.77783328294754</v>
      </c>
      <c r="U302" s="5">
        <v>217.21252238750461</v>
      </c>
      <c r="V302" s="5">
        <v>342.52377516031271</v>
      </c>
      <c r="W302" s="5">
        <v>157.40950071811679</v>
      </c>
      <c r="X302" s="5">
        <v>217.1966395974159</v>
      </c>
      <c r="Y302" s="5">
        <v>45.496964335441589</v>
      </c>
      <c r="Z302" s="5">
        <v>658.08472228050232</v>
      </c>
      <c r="AA302" s="6">
        <v>363.94796812534332</v>
      </c>
      <c r="AB302" s="6">
        <v>332.74446189403528</v>
      </c>
      <c r="AC302" s="6">
        <v>272.31792396306992</v>
      </c>
      <c r="AD302" s="6">
        <v>230.7777935266495</v>
      </c>
      <c r="AE302" s="5">
        <v>215.90214908123019</v>
      </c>
      <c r="AF302" s="5">
        <v>375.24034094810492</v>
      </c>
      <c r="AG302" s="5">
        <v>451.21036946773529</v>
      </c>
      <c r="AH302" s="5">
        <v>277.19412386417389</v>
      </c>
      <c r="AI302" s="6">
        <v>841.39924967288971</v>
      </c>
      <c r="AJ302" s="6">
        <v>269.18494492769241</v>
      </c>
      <c r="AK302" s="6">
        <v>61.449893355369568</v>
      </c>
      <c r="AL302" s="6">
        <v>73.078905582427979</v>
      </c>
      <c r="AM302" s="6">
        <v>74.433989822864532</v>
      </c>
    </row>
    <row r="303" spans="1:39" ht="19.95" customHeight="1" x14ac:dyDescent="0.3">
      <c r="A303" s="14" t="s">
        <v>12</v>
      </c>
      <c r="B303" s="4">
        <v>1333</v>
      </c>
      <c r="C303" s="5">
        <v>226</v>
      </c>
      <c r="D303" s="5">
        <v>176</v>
      </c>
      <c r="E303" s="5">
        <v>256</v>
      </c>
      <c r="F303" s="5">
        <v>413</v>
      </c>
      <c r="G303" s="5">
        <v>139</v>
      </c>
      <c r="H303" s="6">
        <v>286</v>
      </c>
      <c r="I303" s="6">
        <v>532</v>
      </c>
      <c r="J303" s="6">
        <v>515</v>
      </c>
      <c r="K303" s="5">
        <v>843</v>
      </c>
      <c r="L303" s="5">
        <v>485</v>
      </c>
      <c r="M303" s="6">
        <v>895</v>
      </c>
      <c r="N303" s="6">
        <v>431</v>
      </c>
      <c r="O303" s="5">
        <v>787</v>
      </c>
      <c r="P303" s="5">
        <v>399</v>
      </c>
      <c r="Q303" s="6">
        <v>753</v>
      </c>
      <c r="R303" s="6">
        <v>287</v>
      </c>
      <c r="S303" s="6">
        <v>73</v>
      </c>
      <c r="T303" s="6">
        <v>87</v>
      </c>
      <c r="U303" s="5">
        <v>220</v>
      </c>
      <c r="V303" s="5">
        <v>338</v>
      </c>
      <c r="W303" s="5">
        <v>157</v>
      </c>
      <c r="X303" s="5">
        <v>220</v>
      </c>
      <c r="Y303" s="5">
        <v>45</v>
      </c>
      <c r="Z303" s="5">
        <v>675</v>
      </c>
      <c r="AA303" s="6">
        <v>363</v>
      </c>
      <c r="AB303" s="6">
        <v>337</v>
      </c>
      <c r="AC303" s="6">
        <v>281</v>
      </c>
      <c r="AD303" s="6">
        <v>234</v>
      </c>
      <c r="AE303" s="5">
        <v>202</v>
      </c>
      <c r="AF303" s="5">
        <v>428</v>
      </c>
      <c r="AG303" s="5">
        <v>478</v>
      </c>
      <c r="AH303" s="5">
        <v>225</v>
      </c>
      <c r="AI303" s="6">
        <v>855</v>
      </c>
      <c r="AJ303" s="6">
        <v>283</v>
      </c>
      <c r="AK303" s="6">
        <v>50</v>
      </c>
      <c r="AL303" s="6">
        <v>72</v>
      </c>
      <c r="AM303" s="6">
        <v>73</v>
      </c>
    </row>
    <row r="304" spans="1:39" ht="19.95" customHeight="1" x14ac:dyDescent="0.3">
      <c r="A304" s="17" t="s">
        <v>264</v>
      </c>
      <c r="B304" s="7">
        <v>0.57867231851208312</v>
      </c>
      <c r="C304" s="9">
        <v>0.55170319839028137</v>
      </c>
      <c r="D304" s="9">
        <v>0.63030832592743191</v>
      </c>
      <c r="E304" s="9">
        <v>0.580413909908295</v>
      </c>
      <c r="F304" s="9">
        <v>0.63211723532414665</v>
      </c>
      <c r="G304" s="9">
        <v>0.50219142116031934</v>
      </c>
      <c r="H304" s="11">
        <v>0.58659195831621569</v>
      </c>
      <c r="I304" s="11">
        <v>0.59967407560288022</v>
      </c>
      <c r="J304" s="11">
        <v>0.55281460356750367</v>
      </c>
      <c r="K304" s="9">
        <v>0.57109795435310495</v>
      </c>
      <c r="L304" s="9">
        <v>0.58687551298200558</v>
      </c>
      <c r="M304" s="13">
        <v>0.60393888154297137</v>
      </c>
      <c r="N304" s="12">
        <v>0.52260100882945293</v>
      </c>
      <c r="O304" s="9">
        <v>0.59015927144274172</v>
      </c>
      <c r="P304" s="9">
        <v>0.57814313087046676</v>
      </c>
      <c r="Q304" s="11">
        <v>0.59422995533458223</v>
      </c>
      <c r="R304" s="11">
        <v>0.594108798293422</v>
      </c>
      <c r="S304" s="11">
        <v>0.59143523858483138</v>
      </c>
      <c r="T304" s="11">
        <v>0.54420457811409872</v>
      </c>
      <c r="U304" s="9">
        <v>0.62896045647123344</v>
      </c>
      <c r="V304" s="9">
        <v>0.61730830659750713</v>
      </c>
      <c r="W304" s="9">
        <v>0.57091389171871221</v>
      </c>
      <c r="X304" s="8">
        <v>0.68023569880935664</v>
      </c>
      <c r="Y304" s="8">
        <v>0.73517523686284991</v>
      </c>
      <c r="Z304" s="10">
        <v>0.53639624910748962</v>
      </c>
      <c r="AA304" s="11">
        <v>0.55931895913746643</v>
      </c>
      <c r="AB304" s="11">
        <v>0.61886865631649723</v>
      </c>
      <c r="AC304" s="11">
        <v>0.5782748180478342</v>
      </c>
      <c r="AD304" s="11">
        <v>0.59632025665398991</v>
      </c>
      <c r="AE304" s="9">
        <v>0.63912864354024501</v>
      </c>
      <c r="AF304" s="8">
        <v>0.61782858506079219</v>
      </c>
      <c r="AG304" s="10">
        <v>0.54170791689073106</v>
      </c>
      <c r="AH304" s="9">
        <v>0.53874744621636006</v>
      </c>
      <c r="AI304" s="13">
        <v>0.59848373778057662</v>
      </c>
      <c r="AJ304" s="11">
        <v>0.55203867395750328</v>
      </c>
      <c r="AK304" s="11">
        <v>0.63944332195355669</v>
      </c>
      <c r="AL304" s="11">
        <v>0.59826447776906921</v>
      </c>
      <c r="AM304" s="12">
        <v>0.38163757085454669</v>
      </c>
    </row>
    <row r="305" spans="1:39" ht="19.95" customHeight="1" x14ac:dyDescent="0.3">
      <c r="A305" s="16" t="s">
        <v>142</v>
      </c>
      <c r="B305" s="7">
        <v>0.17267848575253461</v>
      </c>
      <c r="C305" s="9">
        <v>0.19681391026904529</v>
      </c>
      <c r="D305" s="8">
        <v>0.2401731487809079</v>
      </c>
      <c r="E305" s="10">
        <v>0.1188293769337192</v>
      </c>
      <c r="F305" s="9">
        <v>0.17710556215173001</v>
      </c>
      <c r="G305" s="9">
        <v>0.193295486450036</v>
      </c>
      <c r="H305" s="11">
        <v>0.18438905017308871</v>
      </c>
      <c r="I305" s="11">
        <v>0.1877574171199401</v>
      </c>
      <c r="J305" s="11">
        <v>0.14976786770993719</v>
      </c>
      <c r="K305" s="9">
        <v>0.1760644896301575</v>
      </c>
      <c r="L305" s="9">
        <v>0.1614220120883875</v>
      </c>
      <c r="M305" s="11">
        <v>0.17978641959609759</v>
      </c>
      <c r="N305" s="11">
        <v>0.15342451061531601</v>
      </c>
      <c r="O305" s="9">
        <v>0.17024412954909249</v>
      </c>
      <c r="P305" s="9">
        <v>0.1913749697995355</v>
      </c>
      <c r="Q305" s="11">
        <v>0.17728652246735571</v>
      </c>
      <c r="R305" s="11">
        <v>0.18761001609939851</v>
      </c>
      <c r="S305" s="11">
        <v>0.2300161815218241</v>
      </c>
      <c r="T305" s="11">
        <v>0.1380392674409123</v>
      </c>
      <c r="U305" s="8">
        <v>0.23103570123752251</v>
      </c>
      <c r="V305" s="9">
        <v>0.16606482691934921</v>
      </c>
      <c r="W305" s="8">
        <v>0.24241589226497129</v>
      </c>
      <c r="X305" s="9">
        <v>0.21574480381671091</v>
      </c>
      <c r="Y305" s="8">
        <v>0.31708475538216008</v>
      </c>
      <c r="Z305" s="10">
        <v>0.14617448284319731</v>
      </c>
      <c r="AA305" s="11">
        <v>0.16206032145115221</v>
      </c>
      <c r="AB305" s="11">
        <v>0.167318065249</v>
      </c>
      <c r="AC305" s="11">
        <v>0.1678832106004142</v>
      </c>
      <c r="AD305" s="13">
        <v>0.22329749260945569</v>
      </c>
      <c r="AE305" s="9">
        <v>0.204603398962032</v>
      </c>
      <c r="AF305" s="9">
        <v>0.16793111442375219</v>
      </c>
      <c r="AG305" s="9">
        <v>0.15945617430305639</v>
      </c>
      <c r="AH305" s="9">
        <v>0.17576221598201311</v>
      </c>
      <c r="AI305" s="11">
        <v>0.18694856807397231</v>
      </c>
      <c r="AJ305" s="11">
        <v>0.1495920042575242</v>
      </c>
      <c r="AK305" s="11">
        <v>0.18558139238658941</v>
      </c>
      <c r="AL305" s="11">
        <v>0.17755727395604781</v>
      </c>
      <c r="AM305" s="12">
        <v>7.9418376172792959E-2</v>
      </c>
    </row>
    <row r="306" spans="1:39" ht="19.95" customHeight="1" x14ac:dyDescent="0.3">
      <c r="A306" s="17" t="s">
        <v>143</v>
      </c>
      <c r="B306" s="7">
        <v>0.40599383275954848</v>
      </c>
      <c r="C306" s="9">
        <v>0.35488928812123599</v>
      </c>
      <c r="D306" s="9">
        <v>0.39013517714652413</v>
      </c>
      <c r="E306" s="9">
        <v>0.4615845329745758</v>
      </c>
      <c r="F306" s="9">
        <v>0.4550116731724167</v>
      </c>
      <c r="G306" s="10">
        <v>0.30889593471028343</v>
      </c>
      <c r="H306" s="11">
        <v>0.40220290814312698</v>
      </c>
      <c r="I306" s="11">
        <v>0.41191665848294012</v>
      </c>
      <c r="J306" s="11">
        <v>0.40304673585756651</v>
      </c>
      <c r="K306" s="9">
        <v>0.39503346472294742</v>
      </c>
      <c r="L306" s="9">
        <v>0.42545350089361811</v>
      </c>
      <c r="M306" s="11">
        <v>0.42415246194687378</v>
      </c>
      <c r="N306" s="11">
        <v>0.36917649821413701</v>
      </c>
      <c r="O306" s="9">
        <v>0.41991514189364909</v>
      </c>
      <c r="P306" s="9">
        <v>0.38676816107093132</v>
      </c>
      <c r="Q306" s="11">
        <v>0.41694343286722663</v>
      </c>
      <c r="R306" s="11">
        <v>0.40649878219402352</v>
      </c>
      <c r="S306" s="11">
        <v>0.36141905706300731</v>
      </c>
      <c r="T306" s="11">
        <v>0.40616531067318651</v>
      </c>
      <c r="U306" s="9">
        <v>0.39792475523371101</v>
      </c>
      <c r="V306" s="9">
        <v>0.45124347967815792</v>
      </c>
      <c r="W306" s="10">
        <v>0.32849799945374092</v>
      </c>
      <c r="X306" s="9">
        <v>0.46449089499264568</v>
      </c>
      <c r="Y306" s="9">
        <v>0.41809048148068989</v>
      </c>
      <c r="Z306" s="9">
        <v>0.39022176626429228</v>
      </c>
      <c r="AA306" s="11">
        <v>0.3972586376863142</v>
      </c>
      <c r="AB306" s="11">
        <v>0.45155059106749729</v>
      </c>
      <c r="AC306" s="11">
        <v>0.41039160744741998</v>
      </c>
      <c r="AD306" s="11">
        <v>0.37302276404453422</v>
      </c>
      <c r="AE306" s="9">
        <v>0.43452524457821301</v>
      </c>
      <c r="AF306" s="8">
        <v>0.44989747063703989</v>
      </c>
      <c r="AG306" s="9">
        <v>0.38225174258767458</v>
      </c>
      <c r="AH306" s="9">
        <v>0.36298523023434698</v>
      </c>
      <c r="AI306" s="11">
        <v>0.41153516970660431</v>
      </c>
      <c r="AJ306" s="11">
        <v>0.40244666969997911</v>
      </c>
      <c r="AK306" s="11">
        <v>0.45386192956696719</v>
      </c>
      <c r="AL306" s="11">
        <v>0.42070720381302129</v>
      </c>
      <c r="AM306" s="11">
        <v>0.30221919468175368</v>
      </c>
    </row>
    <row r="307" spans="1:39" ht="19.95" customHeight="1" x14ac:dyDescent="0.3">
      <c r="A307" s="16" t="s">
        <v>144</v>
      </c>
      <c r="B307" s="7">
        <v>0.24735623155188041</v>
      </c>
      <c r="C307" s="9">
        <v>0.21849029626145991</v>
      </c>
      <c r="D307" s="9">
        <v>0.23802340752915449</v>
      </c>
      <c r="E307" s="9">
        <v>0.2299631653714741</v>
      </c>
      <c r="F307" s="9">
        <v>0.25527208480211588</v>
      </c>
      <c r="G307" s="9">
        <v>0.2451131339046897</v>
      </c>
      <c r="H307" s="12">
        <v>0.20181458885548431</v>
      </c>
      <c r="I307" s="11">
        <v>0.2356793535312405</v>
      </c>
      <c r="J307" s="13">
        <v>0.29140469550010639</v>
      </c>
      <c r="K307" s="9">
        <v>0.23852583084864731</v>
      </c>
      <c r="L307" s="9">
        <v>0.26516495840787718</v>
      </c>
      <c r="M307" s="12">
        <v>0.21768702326045691</v>
      </c>
      <c r="N307" s="13">
        <v>0.30965596319197208</v>
      </c>
      <c r="O307" s="9">
        <v>0.25401671152632022</v>
      </c>
      <c r="P307" s="9">
        <v>0.25708580541382781</v>
      </c>
      <c r="Q307" s="11">
        <v>0.2429146104601608</v>
      </c>
      <c r="R307" s="11">
        <v>0.26887121357228272</v>
      </c>
      <c r="S307" s="11">
        <v>0.22366054134387059</v>
      </c>
      <c r="T307" s="11">
        <v>0.26358864420618211</v>
      </c>
      <c r="U307" s="10">
        <v>0.1564271509577978</v>
      </c>
      <c r="V307" s="10">
        <v>0.20631023058385131</v>
      </c>
      <c r="W307" s="9">
        <v>0.19629316936321359</v>
      </c>
      <c r="X307" s="10">
        <v>0.15844554226988791</v>
      </c>
      <c r="Y307" s="10">
        <v>0.12329843095251281</v>
      </c>
      <c r="Z307" s="8">
        <v>0.30102311654819602</v>
      </c>
      <c r="AA307" s="11">
        <v>0.2625335932597086</v>
      </c>
      <c r="AB307" s="11">
        <v>0.2244378749130741</v>
      </c>
      <c r="AC307" s="11">
        <v>0.26466249067531328</v>
      </c>
      <c r="AD307" s="11">
        <v>0.2174887480048118</v>
      </c>
      <c r="AE307" s="9">
        <v>0.2445263246014171</v>
      </c>
      <c r="AF307" s="10">
        <v>0.20797868641626691</v>
      </c>
      <c r="AG307" s="9">
        <v>0.26877203606357969</v>
      </c>
      <c r="AH307" s="9">
        <v>0.26800599608774078</v>
      </c>
      <c r="AI307" s="11">
        <v>0.23447348244702429</v>
      </c>
      <c r="AJ307" s="13">
        <v>0.30003890228794577</v>
      </c>
      <c r="AK307" s="11">
        <v>0.1670991986178946</v>
      </c>
      <c r="AL307" s="11">
        <v>0.18824396119727149</v>
      </c>
      <c r="AM307" s="11">
        <v>0.32675275137705229</v>
      </c>
    </row>
    <row r="308" spans="1:39" ht="19.95" customHeight="1" x14ac:dyDescent="0.3">
      <c r="A308" s="17" t="s">
        <v>265</v>
      </c>
      <c r="B308" s="7">
        <v>0.1739714499360365</v>
      </c>
      <c r="C308" s="8">
        <v>0.22980650534825869</v>
      </c>
      <c r="D308" s="9">
        <v>0.1316682665434136</v>
      </c>
      <c r="E308" s="9">
        <v>0.1896229247202309</v>
      </c>
      <c r="F308" s="10">
        <v>0.11261067987373739</v>
      </c>
      <c r="G308" s="8">
        <v>0.25269544493499091</v>
      </c>
      <c r="H308" s="13">
        <v>0.2115934528283</v>
      </c>
      <c r="I308" s="11">
        <v>0.1646465708658793</v>
      </c>
      <c r="J308" s="11">
        <v>0.15578070093238991</v>
      </c>
      <c r="K308" s="9">
        <v>0.19037621479824779</v>
      </c>
      <c r="L308" s="9">
        <v>0.14795952861011721</v>
      </c>
      <c r="M308" s="11">
        <v>0.1783740951965718</v>
      </c>
      <c r="N308" s="11">
        <v>0.16774302797857499</v>
      </c>
      <c r="O308" s="9">
        <v>0.15582401703093809</v>
      </c>
      <c r="P308" s="9">
        <v>0.16477106371570549</v>
      </c>
      <c r="Q308" s="11">
        <v>0.162855434205257</v>
      </c>
      <c r="R308" s="11">
        <v>0.13701998813429531</v>
      </c>
      <c r="S308" s="11">
        <v>0.18490422007129789</v>
      </c>
      <c r="T308" s="11">
        <v>0.19220677767971919</v>
      </c>
      <c r="U308" s="9">
        <v>0.21461239257096881</v>
      </c>
      <c r="V308" s="9">
        <v>0.17638146281864159</v>
      </c>
      <c r="W308" s="9">
        <v>0.2327929389180742</v>
      </c>
      <c r="X308" s="9">
        <v>0.16131875892075559</v>
      </c>
      <c r="Y308" s="9">
        <v>0.1415263321846372</v>
      </c>
      <c r="Z308" s="9">
        <v>0.16258063434431441</v>
      </c>
      <c r="AA308" s="11">
        <v>0.178147447602825</v>
      </c>
      <c r="AB308" s="11">
        <v>0.15669346877042861</v>
      </c>
      <c r="AC308" s="11">
        <v>0.15706269127685249</v>
      </c>
      <c r="AD308" s="11">
        <v>0.18619099534119829</v>
      </c>
      <c r="AE308" s="10">
        <v>0.1163450318583379</v>
      </c>
      <c r="AF308" s="9">
        <v>0.1741927285229409</v>
      </c>
      <c r="AG308" s="9">
        <v>0.1895200470456892</v>
      </c>
      <c r="AH308" s="9">
        <v>0.1932465576958991</v>
      </c>
      <c r="AI308" s="11">
        <v>0.16704277977239901</v>
      </c>
      <c r="AJ308" s="11">
        <v>0.14792242375455081</v>
      </c>
      <c r="AK308" s="11">
        <v>0.19345747942854871</v>
      </c>
      <c r="AL308" s="11">
        <v>0.21349156103365929</v>
      </c>
      <c r="AM308" s="13">
        <v>0.29160967776840102</v>
      </c>
    </row>
    <row r="309" spans="1:39" ht="19.95" customHeight="1" x14ac:dyDescent="0.3">
      <c r="A309" s="16" t="s">
        <v>145</v>
      </c>
      <c r="B309" s="7">
        <v>0.13589086145144341</v>
      </c>
      <c r="C309" s="8">
        <v>0.1883582405552697</v>
      </c>
      <c r="D309" s="9">
        <v>0.10649073406897459</v>
      </c>
      <c r="E309" s="9">
        <v>0.14254743399873401</v>
      </c>
      <c r="F309" s="10">
        <v>9.5199842916238439E-2</v>
      </c>
      <c r="G309" s="9">
        <v>0.15575245652765141</v>
      </c>
      <c r="H309" s="13">
        <v>0.16719764027403969</v>
      </c>
      <c r="I309" s="11">
        <v>0.12867299977896521</v>
      </c>
      <c r="J309" s="11">
        <v>0.1202339505386231</v>
      </c>
      <c r="K309" s="8">
        <v>0.15420231203479531</v>
      </c>
      <c r="L309" s="10">
        <v>0.1062047649447065</v>
      </c>
      <c r="M309" s="11">
        <v>0.1406656464403184</v>
      </c>
      <c r="N309" s="11">
        <v>0.1282921583431065</v>
      </c>
      <c r="O309" s="9">
        <v>0.12305267437819691</v>
      </c>
      <c r="P309" s="9">
        <v>0.129101399093981</v>
      </c>
      <c r="Q309" s="11">
        <v>0.13088570865640631</v>
      </c>
      <c r="R309" s="11">
        <v>0.101863507797434</v>
      </c>
      <c r="S309" s="11">
        <v>0.14559914864798321</v>
      </c>
      <c r="T309" s="11">
        <v>0.16395624606432549</v>
      </c>
      <c r="U309" s="9">
        <v>0.16827968355334341</v>
      </c>
      <c r="V309" s="9">
        <v>0.151855389179193</v>
      </c>
      <c r="W309" s="8">
        <v>0.20050832847123459</v>
      </c>
      <c r="X309" s="9">
        <v>0.14655299070181671</v>
      </c>
      <c r="Y309" s="9">
        <v>0.1415263321846372</v>
      </c>
      <c r="Z309" s="9">
        <v>0.1222257113098954</v>
      </c>
      <c r="AA309" s="11">
        <v>0.1193216067743553</v>
      </c>
      <c r="AB309" s="11">
        <v>0.1409353156386986</v>
      </c>
      <c r="AC309" s="11">
        <v>0.14358712090095091</v>
      </c>
      <c r="AD309" s="11">
        <v>0.14575965370026309</v>
      </c>
      <c r="AE309" s="9">
        <v>9.8067527602604496E-2</v>
      </c>
      <c r="AF309" s="9">
        <v>0.13081998759005861</v>
      </c>
      <c r="AG309" s="9">
        <v>0.1581402860380981</v>
      </c>
      <c r="AH309" s="9">
        <v>0.13599823895074989</v>
      </c>
      <c r="AI309" s="11">
        <v>0.1323289679955312</v>
      </c>
      <c r="AJ309" s="11">
        <v>0.1154345849031084</v>
      </c>
      <c r="AK309" s="11">
        <v>0.1495460357849992</v>
      </c>
      <c r="AL309" s="11">
        <v>0.17985153415550961</v>
      </c>
      <c r="AM309" s="11">
        <v>0.19569941546656819</v>
      </c>
    </row>
    <row r="310" spans="1:39" ht="19.95" customHeight="1" x14ac:dyDescent="0.3">
      <c r="A310" s="17" t="s">
        <v>146</v>
      </c>
      <c r="B310" s="7">
        <v>3.8080588484593121E-2</v>
      </c>
      <c r="C310" s="9">
        <v>4.1448264792988992E-2</v>
      </c>
      <c r="D310" s="9">
        <v>2.517753247443898E-2</v>
      </c>
      <c r="E310" s="9">
        <v>4.7075490721496922E-2</v>
      </c>
      <c r="F310" s="10">
        <v>1.7410836957498999E-2</v>
      </c>
      <c r="G310" s="8">
        <v>9.6942988407339462E-2</v>
      </c>
      <c r="H310" s="11">
        <v>4.4395812554260283E-2</v>
      </c>
      <c r="I310" s="11">
        <v>3.5973571086914097E-2</v>
      </c>
      <c r="J310" s="11">
        <v>3.5546750393766847E-2</v>
      </c>
      <c r="K310" s="9">
        <v>3.6173902763452462E-2</v>
      </c>
      <c r="L310" s="9">
        <v>4.175476366541063E-2</v>
      </c>
      <c r="M310" s="11">
        <v>3.7708448756253357E-2</v>
      </c>
      <c r="N310" s="11">
        <v>3.9450869635468497E-2</v>
      </c>
      <c r="O310" s="9">
        <v>3.2771342652741169E-2</v>
      </c>
      <c r="P310" s="9">
        <v>3.5669664621724467E-2</v>
      </c>
      <c r="Q310" s="11">
        <v>3.1969725548850692E-2</v>
      </c>
      <c r="R310" s="11">
        <v>3.5156480336861258E-2</v>
      </c>
      <c r="S310" s="11">
        <v>3.9305071423314762E-2</v>
      </c>
      <c r="T310" s="11">
        <v>2.8250531615393659E-2</v>
      </c>
      <c r="U310" s="9">
        <v>4.6332709017625477E-2</v>
      </c>
      <c r="V310" s="9">
        <v>2.4526073639448649E-2</v>
      </c>
      <c r="W310" s="9">
        <v>3.2284610446839598E-2</v>
      </c>
      <c r="X310" s="10">
        <v>1.4765768218938871E-2</v>
      </c>
      <c r="Y310" s="9">
        <v>0</v>
      </c>
      <c r="Z310" s="9">
        <v>4.0354923034418969E-2</v>
      </c>
      <c r="AA310" s="13">
        <v>5.8825840828469693E-2</v>
      </c>
      <c r="AB310" s="12">
        <v>1.5758153131730051E-2</v>
      </c>
      <c r="AC310" s="11">
        <v>1.347557037590158E-2</v>
      </c>
      <c r="AD310" s="11">
        <v>4.0431341640935183E-2</v>
      </c>
      <c r="AE310" s="9">
        <v>1.8277504255733421E-2</v>
      </c>
      <c r="AF310" s="9">
        <v>4.3372740932882292E-2</v>
      </c>
      <c r="AG310" s="9">
        <v>3.1379761007591142E-2</v>
      </c>
      <c r="AH310" s="9">
        <v>5.724831874514924E-2</v>
      </c>
      <c r="AI310" s="11">
        <v>3.4713811776867852E-2</v>
      </c>
      <c r="AJ310" s="11">
        <v>3.248783885144247E-2</v>
      </c>
      <c r="AK310" s="11">
        <v>4.3911443643549548E-2</v>
      </c>
      <c r="AL310" s="11">
        <v>3.3640026878149758E-2</v>
      </c>
      <c r="AM310" s="13">
        <v>9.5910262301832735E-2</v>
      </c>
    </row>
    <row r="313" spans="1:39" x14ac:dyDescent="0.3">
      <c r="A313" s="1" t="s">
        <v>24</v>
      </c>
    </row>
    <row r="314" spans="1:39" ht="46.2" customHeight="1" x14ac:dyDescent="0.3">
      <c r="A314" s="19" t="s">
        <v>242</v>
      </c>
      <c r="B314" s="33"/>
      <c r="C314" s="33" t="s">
        <v>148</v>
      </c>
      <c r="D314" s="18"/>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c r="AH314" s="18"/>
      <c r="AI314" s="18"/>
      <c r="AJ314" s="18"/>
      <c r="AK314" s="18"/>
      <c r="AL314" s="18"/>
      <c r="AM314" s="18"/>
    </row>
    <row r="315" spans="1:39" ht="22.05" customHeight="1" x14ac:dyDescent="0.3">
      <c r="A315" s="2"/>
      <c r="B315" s="2"/>
      <c r="C315" s="51" t="s">
        <v>1</v>
      </c>
      <c r="D315" s="52"/>
      <c r="E315" s="52"/>
      <c r="F315" s="52"/>
      <c r="G315" s="53"/>
      <c r="H315" s="51" t="s">
        <v>2</v>
      </c>
      <c r="I315" s="52"/>
      <c r="J315" s="53"/>
      <c r="K315" s="51" t="s">
        <v>26</v>
      </c>
      <c r="L315" s="53"/>
      <c r="M315" s="51" t="s">
        <v>28</v>
      </c>
      <c r="N315" s="53"/>
      <c r="O315" s="51" t="s">
        <v>29</v>
      </c>
      <c r="P315" s="53"/>
      <c r="Q315" s="51" t="s">
        <v>30</v>
      </c>
      <c r="R315" s="52"/>
      <c r="S315" s="52"/>
      <c r="T315" s="53"/>
      <c r="U315" s="51" t="s">
        <v>31</v>
      </c>
      <c r="V315" s="52"/>
      <c r="W315" s="52"/>
      <c r="X315" s="52"/>
      <c r="Y315" s="52"/>
      <c r="Z315" s="53"/>
      <c r="AA315" s="51" t="s">
        <v>32</v>
      </c>
      <c r="AB315" s="52"/>
      <c r="AC315" s="52"/>
      <c r="AD315" s="53"/>
      <c r="AE315" s="51" t="s">
        <v>33</v>
      </c>
      <c r="AF315" s="52"/>
      <c r="AG315" s="52"/>
      <c r="AH315" s="53"/>
      <c r="AI315" s="51" t="s">
        <v>34</v>
      </c>
      <c r="AJ315" s="52"/>
      <c r="AK315" s="52"/>
      <c r="AL315" s="52"/>
      <c r="AM315" s="53"/>
    </row>
    <row r="316" spans="1:39" ht="58.05" customHeight="1" x14ac:dyDescent="0.3">
      <c r="A316" s="3" t="s">
        <v>35</v>
      </c>
      <c r="B316" s="3" t="s">
        <v>0</v>
      </c>
      <c r="C316" s="3" t="s">
        <v>3</v>
      </c>
      <c r="D316" s="3" t="s">
        <v>4</v>
      </c>
      <c r="E316" s="3" t="s">
        <v>5</v>
      </c>
      <c r="F316" s="3" t="s">
        <v>6</v>
      </c>
      <c r="G316" s="3" t="s">
        <v>7</v>
      </c>
      <c r="H316" s="3" t="s">
        <v>8</v>
      </c>
      <c r="I316" s="3" t="s">
        <v>9</v>
      </c>
      <c r="J316" s="3" t="s">
        <v>10</v>
      </c>
      <c r="K316" s="3" t="s">
        <v>36</v>
      </c>
      <c r="L316" s="3" t="s">
        <v>37</v>
      </c>
      <c r="M316" s="3" t="s">
        <v>40</v>
      </c>
      <c r="N316" s="3" t="s">
        <v>41</v>
      </c>
      <c r="O316" s="3" t="s">
        <v>42</v>
      </c>
      <c r="P316" s="3" t="s">
        <v>43</v>
      </c>
      <c r="Q316" s="3" t="s">
        <v>44</v>
      </c>
      <c r="R316" s="3" t="s">
        <v>45</v>
      </c>
      <c r="S316" s="3" t="s">
        <v>46</v>
      </c>
      <c r="T316" s="3" t="s">
        <v>47</v>
      </c>
      <c r="U316" s="3" t="s">
        <v>48</v>
      </c>
      <c r="V316" s="3" t="s">
        <v>49</v>
      </c>
      <c r="W316" s="3" t="s">
        <v>50</v>
      </c>
      <c r="X316" s="3" t="s">
        <v>51</v>
      </c>
      <c r="Y316" s="3" t="s">
        <v>52</v>
      </c>
      <c r="Z316" s="3" t="s">
        <v>53</v>
      </c>
      <c r="AA316" s="3" t="s">
        <v>54</v>
      </c>
      <c r="AB316" s="3" t="s">
        <v>55</v>
      </c>
      <c r="AC316" s="3" t="s">
        <v>56</v>
      </c>
      <c r="AD316" s="3" t="s">
        <v>57</v>
      </c>
      <c r="AE316" s="3" t="s">
        <v>58</v>
      </c>
      <c r="AF316" s="3" t="s">
        <v>59</v>
      </c>
      <c r="AG316" s="3" t="s">
        <v>60</v>
      </c>
      <c r="AH316" s="3" t="s">
        <v>61</v>
      </c>
      <c r="AI316" s="3" t="s">
        <v>62</v>
      </c>
      <c r="AJ316" s="3" t="s">
        <v>63</v>
      </c>
      <c r="AK316" s="3" t="s">
        <v>64</v>
      </c>
      <c r="AL316" s="3" t="s">
        <v>65</v>
      </c>
      <c r="AM316" s="3" t="s">
        <v>47</v>
      </c>
    </row>
    <row r="317" spans="1:39" ht="19.95" customHeight="1" x14ac:dyDescent="0.3">
      <c r="A317" s="14" t="s">
        <v>11</v>
      </c>
      <c r="B317" s="4">
        <v>1319.546983361244</v>
      </c>
      <c r="C317" s="5">
        <v>228.38072639703751</v>
      </c>
      <c r="D317" s="5">
        <v>171.18307375907901</v>
      </c>
      <c r="E317" s="5">
        <v>251.7296447753906</v>
      </c>
      <c r="F317" s="5">
        <v>411.8498849272728</v>
      </c>
      <c r="G317" s="5">
        <v>133.38848888874051</v>
      </c>
      <c r="H317" s="6">
        <v>355.06253635883331</v>
      </c>
      <c r="I317" s="6">
        <v>472.20755040645599</v>
      </c>
      <c r="J317" s="6">
        <v>492.2768965959549</v>
      </c>
      <c r="K317" s="5">
        <v>828.13442993164063</v>
      </c>
      <c r="L317" s="5">
        <v>485.98697572946548</v>
      </c>
      <c r="M317" s="6">
        <v>881.76700973510742</v>
      </c>
      <c r="N317" s="6">
        <v>430.89188438653952</v>
      </c>
      <c r="O317" s="5">
        <v>753.97650051116943</v>
      </c>
      <c r="P317" s="5">
        <v>402.30962198972702</v>
      </c>
      <c r="Q317" s="6">
        <v>720.81386578083038</v>
      </c>
      <c r="R317" s="6">
        <v>301.32439941167831</v>
      </c>
      <c r="S317" s="6">
        <v>73.693696200847626</v>
      </c>
      <c r="T317" s="6">
        <v>85.77783328294754</v>
      </c>
      <c r="U317" s="5">
        <v>217.21252238750461</v>
      </c>
      <c r="V317" s="5">
        <v>342.52377516031271</v>
      </c>
      <c r="W317" s="5">
        <v>157.40950071811679</v>
      </c>
      <c r="X317" s="5">
        <v>217.1966395974159</v>
      </c>
      <c r="Y317" s="5">
        <v>45.496964335441589</v>
      </c>
      <c r="Z317" s="5">
        <v>658.08472228050232</v>
      </c>
      <c r="AA317" s="6">
        <v>363.94796812534332</v>
      </c>
      <c r="AB317" s="6">
        <v>332.74446189403528</v>
      </c>
      <c r="AC317" s="6">
        <v>272.31792396306992</v>
      </c>
      <c r="AD317" s="6">
        <v>230.7777935266495</v>
      </c>
      <c r="AE317" s="5">
        <v>215.90214908123019</v>
      </c>
      <c r="AF317" s="5">
        <v>375.24034094810492</v>
      </c>
      <c r="AG317" s="5">
        <v>451.21036946773529</v>
      </c>
      <c r="AH317" s="5">
        <v>277.19412386417389</v>
      </c>
      <c r="AI317" s="6">
        <v>841.39924967288971</v>
      </c>
      <c r="AJ317" s="6">
        <v>269.18494492769241</v>
      </c>
      <c r="AK317" s="6">
        <v>61.449893355369568</v>
      </c>
      <c r="AL317" s="6">
        <v>73.078905582427979</v>
      </c>
      <c r="AM317" s="6">
        <v>74.433989822864532</v>
      </c>
    </row>
    <row r="318" spans="1:39" ht="19.95" customHeight="1" x14ac:dyDescent="0.3">
      <c r="A318" s="15" t="s">
        <v>12</v>
      </c>
      <c r="B318" s="4">
        <v>1333</v>
      </c>
      <c r="C318" s="5">
        <v>226</v>
      </c>
      <c r="D318" s="5">
        <v>176</v>
      </c>
      <c r="E318" s="5">
        <v>256</v>
      </c>
      <c r="F318" s="5">
        <v>413</v>
      </c>
      <c r="G318" s="5">
        <v>139</v>
      </c>
      <c r="H318" s="6">
        <v>286</v>
      </c>
      <c r="I318" s="6">
        <v>532</v>
      </c>
      <c r="J318" s="6">
        <v>515</v>
      </c>
      <c r="K318" s="5">
        <v>843</v>
      </c>
      <c r="L318" s="5">
        <v>485</v>
      </c>
      <c r="M318" s="6">
        <v>895</v>
      </c>
      <c r="N318" s="6">
        <v>431</v>
      </c>
      <c r="O318" s="5">
        <v>787</v>
      </c>
      <c r="P318" s="5">
        <v>399</v>
      </c>
      <c r="Q318" s="6">
        <v>753</v>
      </c>
      <c r="R318" s="6">
        <v>287</v>
      </c>
      <c r="S318" s="6">
        <v>73</v>
      </c>
      <c r="T318" s="6">
        <v>87</v>
      </c>
      <c r="U318" s="5">
        <v>220</v>
      </c>
      <c r="V318" s="5">
        <v>338</v>
      </c>
      <c r="W318" s="5">
        <v>157</v>
      </c>
      <c r="X318" s="5">
        <v>220</v>
      </c>
      <c r="Y318" s="5">
        <v>45</v>
      </c>
      <c r="Z318" s="5">
        <v>675</v>
      </c>
      <c r="AA318" s="6">
        <v>363</v>
      </c>
      <c r="AB318" s="6">
        <v>337</v>
      </c>
      <c r="AC318" s="6">
        <v>281</v>
      </c>
      <c r="AD318" s="6">
        <v>234</v>
      </c>
      <c r="AE318" s="5">
        <v>202</v>
      </c>
      <c r="AF318" s="5">
        <v>428</v>
      </c>
      <c r="AG318" s="5">
        <v>478</v>
      </c>
      <c r="AH318" s="5">
        <v>225</v>
      </c>
      <c r="AI318" s="6">
        <v>855</v>
      </c>
      <c r="AJ318" s="6">
        <v>283</v>
      </c>
      <c r="AK318" s="6">
        <v>50</v>
      </c>
      <c r="AL318" s="6">
        <v>72</v>
      </c>
      <c r="AM318" s="6">
        <v>73</v>
      </c>
    </row>
    <row r="319" spans="1:39" ht="19.95" customHeight="1" x14ac:dyDescent="0.3">
      <c r="A319" s="16" t="s">
        <v>264</v>
      </c>
      <c r="B319" s="7">
        <v>0.58594858027677166</v>
      </c>
      <c r="C319" s="9">
        <v>0.5655153621770177</v>
      </c>
      <c r="D319" s="8">
        <v>0.70682757072803959</v>
      </c>
      <c r="E319" s="9">
        <v>0.54641678257919424</v>
      </c>
      <c r="F319" s="9">
        <v>0.63956717253286821</v>
      </c>
      <c r="G319" s="10">
        <v>0.49913116275563968</v>
      </c>
      <c r="H319" s="11">
        <v>0.57231007936589662</v>
      </c>
      <c r="I319" s="11">
        <v>0.60611574559547365</v>
      </c>
      <c r="J319" s="11">
        <v>0.57644058378007579</v>
      </c>
      <c r="K319" s="10">
        <v>0.54799949502735434</v>
      </c>
      <c r="L319" s="8">
        <v>0.64800908341241292</v>
      </c>
      <c r="M319" s="13">
        <v>0.61181354239458974</v>
      </c>
      <c r="N319" s="12">
        <v>0.53039581895119126</v>
      </c>
      <c r="O319" s="9">
        <v>0.60820645102159365</v>
      </c>
      <c r="P319" s="9">
        <v>0.57073019552882587</v>
      </c>
      <c r="Q319" s="11">
        <v>0.60740178805344625</v>
      </c>
      <c r="R319" s="11">
        <v>0.598088993837538</v>
      </c>
      <c r="S319" s="11">
        <v>0.60284385840235555</v>
      </c>
      <c r="T319" s="11">
        <v>0.61586222488480935</v>
      </c>
      <c r="U319" s="9">
        <v>0.63108660198677291</v>
      </c>
      <c r="V319" s="9">
        <v>0.60030083106455212</v>
      </c>
      <c r="W319" s="9">
        <v>0.53786492056066093</v>
      </c>
      <c r="X319" s="9">
        <v>0.61646048588333568</v>
      </c>
      <c r="Y319" s="8">
        <v>0.71881619430999988</v>
      </c>
      <c r="Z319" s="10">
        <v>0.55516882134939205</v>
      </c>
      <c r="AA319" s="12">
        <v>0.54402493015140874</v>
      </c>
      <c r="AB319" s="11">
        <v>0.63079246723254234</v>
      </c>
      <c r="AC319" s="11">
        <v>0.6172262215479849</v>
      </c>
      <c r="AD319" s="11">
        <v>0.5878567250254958</v>
      </c>
      <c r="AE319" s="9">
        <v>0.57121246834818507</v>
      </c>
      <c r="AF319" s="9">
        <v>0.59948000646352406</v>
      </c>
      <c r="AG319" s="9">
        <v>0.56343552103908878</v>
      </c>
      <c r="AH319" s="9">
        <v>0.61575493735230891</v>
      </c>
      <c r="AI319" s="13">
        <v>0.61055121849849259</v>
      </c>
      <c r="AJ319" s="11">
        <v>0.59394714127226944</v>
      </c>
      <c r="AK319" s="11">
        <v>0.53243772554589497</v>
      </c>
      <c r="AL319" s="11">
        <v>0.53027978835995271</v>
      </c>
      <c r="AM319" s="12">
        <v>0.37774688542285911</v>
      </c>
    </row>
    <row r="320" spans="1:39" ht="19.95" customHeight="1" x14ac:dyDescent="0.3">
      <c r="A320" s="17" t="s">
        <v>142</v>
      </c>
      <c r="B320" s="7">
        <v>0.1669474743339209</v>
      </c>
      <c r="C320" s="9">
        <v>0.1384215611804302</v>
      </c>
      <c r="D320" s="8">
        <v>0.26881881680627367</v>
      </c>
      <c r="E320" s="9">
        <v>0.1274259207529583</v>
      </c>
      <c r="F320" s="9">
        <v>0.18650971239274089</v>
      </c>
      <c r="G320" s="9">
        <v>0.16623882954902261</v>
      </c>
      <c r="H320" s="11">
        <v>0.18311008088465761</v>
      </c>
      <c r="I320" s="11">
        <v>0.17100183570156041</v>
      </c>
      <c r="J320" s="11">
        <v>0.15140086595381719</v>
      </c>
      <c r="K320" s="9">
        <v>0.15325605800308911</v>
      </c>
      <c r="L320" s="9">
        <v>0.18472738704638109</v>
      </c>
      <c r="M320" s="11">
        <v>0.1697982500425233</v>
      </c>
      <c r="N320" s="11">
        <v>0.15960183143759629</v>
      </c>
      <c r="O320" s="9">
        <v>0.17122298713783499</v>
      </c>
      <c r="P320" s="9">
        <v>0.18465186638294559</v>
      </c>
      <c r="Q320" s="12">
        <v>0.15139898520324321</v>
      </c>
      <c r="R320" s="11">
        <v>0.21029229085142179</v>
      </c>
      <c r="S320" s="11">
        <v>0.1931853884153773</v>
      </c>
      <c r="T320" s="11">
        <v>0.1927093086699195</v>
      </c>
      <c r="U320" s="9">
        <v>0.19895379594836829</v>
      </c>
      <c r="V320" s="9">
        <v>0.17213103061216209</v>
      </c>
      <c r="W320" s="9">
        <v>0.15855482491731551</v>
      </c>
      <c r="X320" s="9">
        <v>0.1941496822083231</v>
      </c>
      <c r="Y320" s="8">
        <v>0.27388961655513422</v>
      </c>
      <c r="Z320" s="10">
        <v>0.14389246309758169</v>
      </c>
      <c r="AA320" s="11">
        <v>0.16983189962014611</v>
      </c>
      <c r="AB320" s="11">
        <v>0.16942641738411271</v>
      </c>
      <c r="AC320" s="11">
        <v>0.1704941150940246</v>
      </c>
      <c r="AD320" s="11">
        <v>0.1545017287772176</v>
      </c>
      <c r="AE320" s="9">
        <v>0.19424343629156079</v>
      </c>
      <c r="AF320" s="9">
        <v>0.19159228255517999</v>
      </c>
      <c r="AG320" s="10">
        <v>0.12957287847978219</v>
      </c>
      <c r="AH320" s="9">
        <v>0.17316269308602361</v>
      </c>
      <c r="AI320" s="11">
        <v>0.1760383235465236</v>
      </c>
      <c r="AJ320" s="11">
        <v>0.1495969438369498</v>
      </c>
      <c r="AK320" s="11">
        <v>0.17195828826934689</v>
      </c>
      <c r="AL320" s="11">
        <v>0.20109545255554839</v>
      </c>
      <c r="AM320" s="12">
        <v>8.9268674875712703E-2</v>
      </c>
    </row>
    <row r="321" spans="1:39" ht="19.95" customHeight="1" x14ac:dyDescent="0.3">
      <c r="A321" s="16" t="s">
        <v>143</v>
      </c>
      <c r="B321" s="7">
        <v>0.41900110594285078</v>
      </c>
      <c r="C321" s="9">
        <v>0.4270938009965875</v>
      </c>
      <c r="D321" s="9">
        <v>0.4380087539217658</v>
      </c>
      <c r="E321" s="9">
        <v>0.41899086182623591</v>
      </c>
      <c r="F321" s="9">
        <v>0.45305746014012732</v>
      </c>
      <c r="G321" s="10">
        <v>0.3328923332066171</v>
      </c>
      <c r="H321" s="11">
        <v>0.38919999848123898</v>
      </c>
      <c r="I321" s="11">
        <v>0.4351139098939133</v>
      </c>
      <c r="J321" s="11">
        <v>0.42503971782625849</v>
      </c>
      <c r="K321" s="10">
        <v>0.39474343702426518</v>
      </c>
      <c r="L321" s="8">
        <v>0.46328169636603178</v>
      </c>
      <c r="M321" s="13">
        <v>0.44201529235206649</v>
      </c>
      <c r="N321" s="12">
        <v>0.37079398751359488</v>
      </c>
      <c r="O321" s="9">
        <v>0.43698346388375858</v>
      </c>
      <c r="P321" s="9">
        <v>0.38607832914588031</v>
      </c>
      <c r="Q321" s="11">
        <v>0.45600280285020311</v>
      </c>
      <c r="R321" s="11">
        <v>0.38779670298611618</v>
      </c>
      <c r="S321" s="11">
        <v>0.4096584699869783</v>
      </c>
      <c r="T321" s="11">
        <v>0.42315291621488987</v>
      </c>
      <c r="U321" s="9">
        <v>0.43213280603840459</v>
      </c>
      <c r="V321" s="9">
        <v>0.42816980045239</v>
      </c>
      <c r="W321" s="9">
        <v>0.37931009564334539</v>
      </c>
      <c r="X321" s="9">
        <v>0.42231080367501261</v>
      </c>
      <c r="Y321" s="9">
        <v>0.44492657775486572</v>
      </c>
      <c r="Z321" s="9">
        <v>0.41127635825181041</v>
      </c>
      <c r="AA321" s="12">
        <v>0.37419303053126268</v>
      </c>
      <c r="AB321" s="11">
        <v>0.4613660498484296</v>
      </c>
      <c r="AC321" s="11">
        <v>0.44673210645396028</v>
      </c>
      <c r="AD321" s="11">
        <v>0.43335499624827822</v>
      </c>
      <c r="AE321" s="9">
        <v>0.37696903205662419</v>
      </c>
      <c r="AF321" s="9">
        <v>0.40788772390834421</v>
      </c>
      <c r="AG321" s="9">
        <v>0.43386264255930662</v>
      </c>
      <c r="AH321" s="9">
        <v>0.44259224426628518</v>
      </c>
      <c r="AI321" s="11">
        <v>0.43451289495196899</v>
      </c>
      <c r="AJ321" s="11">
        <v>0.44435019743531962</v>
      </c>
      <c r="AK321" s="11">
        <v>0.36047943727654802</v>
      </c>
      <c r="AL321" s="11">
        <v>0.32918433580440432</v>
      </c>
      <c r="AM321" s="12">
        <v>0.2884782105471464</v>
      </c>
    </row>
    <row r="322" spans="1:39" ht="19.95" customHeight="1" x14ac:dyDescent="0.3">
      <c r="A322" s="17" t="s">
        <v>144</v>
      </c>
      <c r="B322" s="7">
        <v>0.29189127792956893</v>
      </c>
      <c r="C322" s="9">
        <v>0.23685276562990029</v>
      </c>
      <c r="D322" s="10">
        <v>0.17661084015328149</v>
      </c>
      <c r="E322" s="9">
        <v>0.3180580627126629</v>
      </c>
      <c r="F322" s="9">
        <v>0.29199913427894408</v>
      </c>
      <c r="G322" s="9">
        <v>0.31034123435758598</v>
      </c>
      <c r="H322" s="11">
        <v>0.28806368257246162</v>
      </c>
      <c r="I322" s="11">
        <v>0.26778497207576513</v>
      </c>
      <c r="J322" s="11">
        <v>0.31777552202132803</v>
      </c>
      <c r="K322" s="8">
        <v>0.32052850131822003</v>
      </c>
      <c r="L322" s="10">
        <v>0.2463513911369932</v>
      </c>
      <c r="M322" s="12">
        <v>0.27174486724160002</v>
      </c>
      <c r="N322" s="13">
        <v>0.3377844919733155</v>
      </c>
      <c r="O322" s="9">
        <v>0.27309243174144449</v>
      </c>
      <c r="P322" s="9">
        <v>0.32289424718879711</v>
      </c>
      <c r="Q322" s="11">
        <v>0.28265983346474</v>
      </c>
      <c r="R322" s="11">
        <v>0.27338383330319699</v>
      </c>
      <c r="S322" s="11">
        <v>0.31684548482953512</v>
      </c>
      <c r="T322" s="11">
        <v>0.29597805513062619</v>
      </c>
      <c r="U322" s="10">
        <v>0.2145961817008217</v>
      </c>
      <c r="V322" s="9">
        <v>0.26121133118006568</v>
      </c>
      <c r="W322" s="9">
        <v>0.27625229246586491</v>
      </c>
      <c r="X322" s="9">
        <v>0.24936923334955061</v>
      </c>
      <c r="Y322" s="9">
        <v>0.2160179101401154</v>
      </c>
      <c r="Z322" s="8">
        <v>0.33930220552199719</v>
      </c>
      <c r="AA322" s="13">
        <v>0.32398060469654721</v>
      </c>
      <c r="AB322" s="11">
        <v>0.26435794507070892</v>
      </c>
      <c r="AC322" s="11">
        <v>0.27877071844284212</v>
      </c>
      <c r="AD322" s="11">
        <v>0.27080721435091287</v>
      </c>
      <c r="AE322" s="9">
        <v>0.34047129975336038</v>
      </c>
      <c r="AF322" s="9">
        <v>0.2756462236981711</v>
      </c>
      <c r="AG322" s="9">
        <v>0.3124811020003011</v>
      </c>
      <c r="AH322" s="9">
        <v>0.24252849432815701</v>
      </c>
      <c r="AI322" s="11">
        <v>0.27695312174396541</v>
      </c>
      <c r="AJ322" s="11">
        <v>0.29154776724815562</v>
      </c>
      <c r="AK322" s="11">
        <v>0.35245858004938152</v>
      </c>
      <c r="AL322" s="11">
        <v>0.3110655460073089</v>
      </c>
      <c r="AM322" s="13">
        <v>0.39316668376648251</v>
      </c>
    </row>
    <row r="323" spans="1:39" ht="19.95" customHeight="1" x14ac:dyDescent="0.3">
      <c r="A323" s="16" t="s">
        <v>265</v>
      </c>
      <c r="B323" s="7">
        <v>0.1221601417936594</v>
      </c>
      <c r="C323" s="8">
        <v>0.19763187219308201</v>
      </c>
      <c r="D323" s="9">
        <v>0.116561589118679</v>
      </c>
      <c r="E323" s="9">
        <v>0.13552515470814289</v>
      </c>
      <c r="F323" s="10">
        <v>6.8433693188187636E-2</v>
      </c>
      <c r="G323" s="8">
        <v>0.19052760288677431</v>
      </c>
      <c r="H323" s="11">
        <v>0.13962623806164179</v>
      </c>
      <c r="I323" s="11">
        <v>0.12609928232876119</v>
      </c>
      <c r="J323" s="11">
        <v>0.1057838941985963</v>
      </c>
      <c r="K323" s="9">
        <v>0.13147200365442571</v>
      </c>
      <c r="L323" s="9">
        <v>0.10563952545059389</v>
      </c>
      <c r="M323" s="11">
        <v>0.1164415903638102</v>
      </c>
      <c r="N323" s="11">
        <v>0.1318196890754933</v>
      </c>
      <c r="O323" s="9">
        <v>0.11870111723696181</v>
      </c>
      <c r="P323" s="9">
        <v>0.10637555728237701</v>
      </c>
      <c r="Q323" s="11">
        <v>0.1099383784818137</v>
      </c>
      <c r="R323" s="11">
        <v>0.12852717285926499</v>
      </c>
      <c r="S323" s="11">
        <v>8.031065676810939E-2</v>
      </c>
      <c r="T323" s="11">
        <v>8.8159719984564358E-2</v>
      </c>
      <c r="U323" s="9">
        <v>0.15431721631240539</v>
      </c>
      <c r="V323" s="9">
        <v>0.1384878377553822</v>
      </c>
      <c r="W323" s="8">
        <v>0.18588278697347421</v>
      </c>
      <c r="X323" s="9">
        <v>0.13417028076711371</v>
      </c>
      <c r="Y323" s="9">
        <v>6.5165895549884681E-2</v>
      </c>
      <c r="Z323" s="9">
        <v>0.1055289731286107</v>
      </c>
      <c r="AA323" s="11">
        <v>0.13199446515204399</v>
      </c>
      <c r="AB323" s="11">
        <v>0.10484958769674881</v>
      </c>
      <c r="AC323" s="11">
        <v>0.104003060009173</v>
      </c>
      <c r="AD323" s="11">
        <v>0.14133606062359139</v>
      </c>
      <c r="AE323" s="9">
        <v>8.8316231898454556E-2</v>
      </c>
      <c r="AF323" s="9">
        <v>0.1248737698383048</v>
      </c>
      <c r="AG323" s="9">
        <v>0.1240833769606101</v>
      </c>
      <c r="AH323" s="9">
        <v>0.14171656831953411</v>
      </c>
      <c r="AI323" s="11">
        <v>0.1124956597575419</v>
      </c>
      <c r="AJ323" s="11">
        <v>0.11450509147957499</v>
      </c>
      <c r="AK323" s="11">
        <v>0.1151036944047235</v>
      </c>
      <c r="AL323" s="11">
        <v>0.15865466563273839</v>
      </c>
      <c r="AM323" s="13">
        <v>0.22908643081065841</v>
      </c>
    </row>
    <row r="324" spans="1:39" ht="19.95" customHeight="1" x14ac:dyDescent="0.3">
      <c r="A324" s="17" t="s">
        <v>145</v>
      </c>
      <c r="B324" s="7">
        <v>9.5348115301986558E-2</v>
      </c>
      <c r="C324" s="8">
        <v>0.1574061556385484</v>
      </c>
      <c r="D324" s="9">
        <v>8.0148580200027367E-2</v>
      </c>
      <c r="E324" s="9">
        <v>0.12236144713721971</v>
      </c>
      <c r="F324" s="10">
        <v>6.0463611129223709E-2</v>
      </c>
      <c r="G324" s="9">
        <v>9.8183172738500801E-2</v>
      </c>
      <c r="H324" s="11">
        <v>0.10443253329910331</v>
      </c>
      <c r="I324" s="11">
        <v>9.2918640139072153E-2</v>
      </c>
      <c r="J324" s="11">
        <v>9.112626374990615E-2</v>
      </c>
      <c r="K324" s="9">
        <v>0.1014876118676457</v>
      </c>
      <c r="L324" s="9">
        <v>8.3933961304840571E-2</v>
      </c>
      <c r="M324" s="11">
        <v>9.2168010762352343E-2</v>
      </c>
      <c r="N324" s="11">
        <v>9.9384436798598513E-2</v>
      </c>
      <c r="O324" s="9">
        <v>9.2804832615182603E-2</v>
      </c>
      <c r="P324" s="9">
        <v>7.9798070106935279E-2</v>
      </c>
      <c r="Q324" s="11">
        <v>8.4828202312579315E-2</v>
      </c>
      <c r="R324" s="11">
        <v>9.6863492304052792E-2</v>
      </c>
      <c r="S324" s="11">
        <v>7.0262116149659409E-2</v>
      </c>
      <c r="T324" s="11">
        <v>4.5448313112833941E-2</v>
      </c>
      <c r="U324" s="8">
        <v>0.1299448050056265</v>
      </c>
      <c r="V324" s="9">
        <v>0.1050958217971526</v>
      </c>
      <c r="W324" s="9">
        <v>0.1250038993436097</v>
      </c>
      <c r="X324" s="9">
        <v>0.1084132202044298</v>
      </c>
      <c r="Y324" s="9">
        <v>6.5165895549884681E-2</v>
      </c>
      <c r="Z324" s="9">
        <v>8.0991436232963662E-2</v>
      </c>
      <c r="AA324" s="11">
        <v>0.1008235625396913</v>
      </c>
      <c r="AB324" s="11">
        <v>8.5189001664266406E-2</v>
      </c>
      <c r="AC324" s="11">
        <v>9.365695061007337E-2</v>
      </c>
      <c r="AD324" s="11">
        <v>0.1068975170931022</v>
      </c>
      <c r="AE324" s="9">
        <v>8.3316606515025399E-2</v>
      </c>
      <c r="AF324" s="9">
        <v>0.1004117067169773</v>
      </c>
      <c r="AG324" s="9">
        <v>0.106037024838435</v>
      </c>
      <c r="AH324" s="9">
        <v>8.0465469418923186E-2</v>
      </c>
      <c r="AI324" s="11">
        <v>8.5294708671488681E-2</v>
      </c>
      <c r="AJ324" s="11">
        <v>0.10266327262705439</v>
      </c>
      <c r="AK324" s="11">
        <v>0.1151036944047235</v>
      </c>
      <c r="AL324" s="11">
        <v>0.1087593049969544</v>
      </c>
      <c r="AM324" s="11">
        <v>0.15306026118575691</v>
      </c>
    </row>
    <row r="325" spans="1:39" ht="19.95" customHeight="1" x14ac:dyDescent="0.3">
      <c r="A325" s="16" t="s">
        <v>146</v>
      </c>
      <c r="B325" s="7">
        <v>2.6812026491672799E-2</v>
      </c>
      <c r="C325" s="9">
        <v>4.0225716554533532E-2</v>
      </c>
      <c r="D325" s="9">
        <v>3.6413008918651589E-2</v>
      </c>
      <c r="E325" s="9">
        <v>1.3163707570923191E-2</v>
      </c>
      <c r="F325" s="10">
        <v>7.9700820589639274E-3</v>
      </c>
      <c r="G325" s="8">
        <v>9.2344430148273454E-2</v>
      </c>
      <c r="H325" s="11">
        <v>3.5193704762538552E-2</v>
      </c>
      <c r="I325" s="11">
        <v>3.3180642189689073E-2</v>
      </c>
      <c r="J325" s="12">
        <v>1.46576304486901E-2</v>
      </c>
      <c r="K325" s="9">
        <v>2.9984391786780029E-2</v>
      </c>
      <c r="L325" s="9">
        <v>2.1705564145753298E-2</v>
      </c>
      <c r="M325" s="11">
        <v>2.427357960145789E-2</v>
      </c>
      <c r="N325" s="11">
        <v>3.2435252276894769E-2</v>
      </c>
      <c r="O325" s="9">
        <v>2.5896284621779252E-2</v>
      </c>
      <c r="P325" s="9">
        <v>2.6577487175441779E-2</v>
      </c>
      <c r="Q325" s="11">
        <v>2.5110176169234381E-2</v>
      </c>
      <c r="R325" s="11">
        <v>3.1663680555212209E-2</v>
      </c>
      <c r="S325" s="11">
        <v>1.0048540618449991E-2</v>
      </c>
      <c r="T325" s="11">
        <v>4.2711406871730417E-2</v>
      </c>
      <c r="U325" s="9">
        <v>2.437241130677887E-2</v>
      </c>
      <c r="V325" s="9">
        <v>3.3392015958229569E-2</v>
      </c>
      <c r="W325" s="8">
        <v>6.0878887629864521E-2</v>
      </c>
      <c r="X325" s="9">
        <v>2.5757060562683901E-2</v>
      </c>
      <c r="Y325" s="9">
        <v>0</v>
      </c>
      <c r="Z325" s="9">
        <v>2.453753689564709E-2</v>
      </c>
      <c r="AA325" s="11">
        <v>3.1170902612352679E-2</v>
      </c>
      <c r="AB325" s="11">
        <v>1.966058603248242E-2</v>
      </c>
      <c r="AC325" s="11">
        <v>1.034610939909966E-2</v>
      </c>
      <c r="AD325" s="11">
        <v>3.4438543530489182E-2</v>
      </c>
      <c r="AE325" s="10">
        <v>4.9996253834291501E-3</v>
      </c>
      <c r="AF325" s="9">
        <v>2.4462063121327541E-2</v>
      </c>
      <c r="AG325" s="9">
        <v>1.804635212217507E-2</v>
      </c>
      <c r="AH325" s="8">
        <v>6.1251098900610951E-2</v>
      </c>
      <c r="AI325" s="11">
        <v>2.7200951086053259E-2</v>
      </c>
      <c r="AJ325" s="11">
        <v>1.184181885252066E-2</v>
      </c>
      <c r="AK325" s="11">
        <v>0</v>
      </c>
      <c r="AL325" s="11">
        <v>4.989536063578405E-2</v>
      </c>
      <c r="AM325" s="13">
        <v>7.6026169624901441E-2</v>
      </c>
    </row>
    <row r="328" spans="1:39" x14ac:dyDescent="0.3">
      <c r="A328" s="1" t="s">
        <v>24</v>
      </c>
    </row>
    <row r="329" spans="1:39" ht="40.049999999999997" customHeight="1" x14ac:dyDescent="0.3">
      <c r="A329" s="19" t="s">
        <v>243</v>
      </c>
      <c r="B329" s="33"/>
      <c r="C329" s="33" t="s">
        <v>149</v>
      </c>
      <c r="D329" s="18"/>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c r="AH329" s="18"/>
      <c r="AI329" s="18"/>
      <c r="AJ329" s="18"/>
      <c r="AK329" s="18"/>
      <c r="AL329" s="18"/>
      <c r="AM329" s="18"/>
    </row>
    <row r="330" spans="1:39" ht="22.05" customHeight="1" x14ac:dyDescent="0.3">
      <c r="A330" s="2"/>
      <c r="B330" s="2"/>
      <c r="C330" s="51" t="s">
        <v>1</v>
      </c>
      <c r="D330" s="52"/>
      <c r="E330" s="52"/>
      <c r="F330" s="52"/>
      <c r="G330" s="53"/>
      <c r="H330" s="51" t="s">
        <v>2</v>
      </c>
      <c r="I330" s="52"/>
      <c r="J330" s="53"/>
      <c r="K330" s="51" t="s">
        <v>26</v>
      </c>
      <c r="L330" s="53"/>
      <c r="M330" s="51" t="s">
        <v>28</v>
      </c>
      <c r="N330" s="53"/>
      <c r="O330" s="51" t="s">
        <v>29</v>
      </c>
      <c r="P330" s="53"/>
      <c r="Q330" s="51" t="s">
        <v>30</v>
      </c>
      <c r="R330" s="52"/>
      <c r="S330" s="52"/>
      <c r="T330" s="53"/>
      <c r="U330" s="51" t="s">
        <v>31</v>
      </c>
      <c r="V330" s="52"/>
      <c r="W330" s="52"/>
      <c r="X330" s="52"/>
      <c r="Y330" s="52"/>
      <c r="Z330" s="53"/>
      <c r="AA330" s="51" t="s">
        <v>32</v>
      </c>
      <c r="AB330" s="52"/>
      <c r="AC330" s="52"/>
      <c r="AD330" s="53"/>
      <c r="AE330" s="51" t="s">
        <v>33</v>
      </c>
      <c r="AF330" s="52"/>
      <c r="AG330" s="52"/>
      <c r="AH330" s="53"/>
      <c r="AI330" s="51" t="s">
        <v>34</v>
      </c>
      <c r="AJ330" s="52"/>
      <c r="AK330" s="52"/>
      <c r="AL330" s="52"/>
      <c r="AM330" s="53"/>
    </row>
    <row r="331" spans="1:39" ht="58.05" customHeight="1" x14ac:dyDescent="0.3">
      <c r="A331" s="3" t="s">
        <v>35</v>
      </c>
      <c r="B331" s="3" t="s">
        <v>0</v>
      </c>
      <c r="C331" s="3" t="s">
        <v>3</v>
      </c>
      <c r="D331" s="3" t="s">
        <v>4</v>
      </c>
      <c r="E331" s="3" t="s">
        <v>5</v>
      </c>
      <c r="F331" s="3" t="s">
        <v>6</v>
      </c>
      <c r="G331" s="3" t="s">
        <v>7</v>
      </c>
      <c r="H331" s="3" t="s">
        <v>8</v>
      </c>
      <c r="I331" s="3" t="s">
        <v>9</v>
      </c>
      <c r="J331" s="3" t="s">
        <v>10</v>
      </c>
      <c r="K331" s="3" t="s">
        <v>36</v>
      </c>
      <c r="L331" s="3" t="s">
        <v>37</v>
      </c>
      <c r="M331" s="3" t="s">
        <v>40</v>
      </c>
      <c r="N331" s="3" t="s">
        <v>41</v>
      </c>
      <c r="O331" s="3" t="s">
        <v>42</v>
      </c>
      <c r="P331" s="3" t="s">
        <v>43</v>
      </c>
      <c r="Q331" s="3" t="s">
        <v>44</v>
      </c>
      <c r="R331" s="3" t="s">
        <v>45</v>
      </c>
      <c r="S331" s="3" t="s">
        <v>46</v>
      </c>
      <c r="T331" s="3" t="s">
        <v>47</v>
      </c>
      <c r="U331" s="3" t="s">
        <v>48</v>
      </c>
      <c r="V331" s="3" t="s">
        <v>49</v>
      </c>
      <c r="W331" s="3" t="s">
        <v>50</v>
      </c>
      <c r="X331" s="3" t="s">
        <v>51</v>
      </c>
      <c r="Y331" s="3" t="s">
        <v>52</v>
      </c>
      <c r="Z331" s="3" t="s">
        <v>53</v>
      </c>
      <c r="AA331" s="3" t="s">
        <v>54</v>
      </c>
      <c r="AB331" s="3" t="s">
        <v>55</v>
      </c>
      <c r="AC331" s="3" t="s">
        <v>56</v>
      </c>
      <c r="AD331" s="3" t="s">
        <v>57</v>
      </c>
      <c r="AE331" s="3" t="s">
        <v>58</v>
      </c>
      <c r="AF331" s="3" t="s">
        <v>59</v>
      </c>
      <c r="AG331" s="3" t="s">
        <v>60</v>
      </c>
      <c r="AH331" s="3" t="s">
        <v>61</v>
      </c>
      <c r="AI331" s="3" t="s">
        <v>62</v>
      </c>
      <c r="AJ331" s="3" t="s">
        <v>63</v>
      </c>
      <c r="AK331" s="3" t="s">
        <v>64</v>
      </c>
      <c r="AL331" s="3" t="s">
        <v>65</v>
      </c>
      <c r="AM331" s="3" t="s">
        <v>47</v>
      </c>
    </row>
    <row r="332" spans="1:39" ht="19.95" customHeight="1" x14ac:dyDescent="0.3">
      <c r="A332" s="15" t="s">
        <v>11</v>
      </c>
      <c r="B332" s="4">
        <v>1319.546983361244</v>
      </c>
      <c r="C332" s="5">
        <v>228.38072639703751</v>
      </c>
      <c r="D332" s="5">
        <v>171.18307375907901</v>
      </c>
      <c r="E332" s="5">
        <v>251.7296447753906</v>
      </c>
      <c r="F332" s="5">
        <v>411.8498849272728</v>
      </c>
      <c r="G332" s="5">
        <v>133.38848888874051</v>
      </c>
      <c r="H332" s="6">
        <v>355.06253635883331</v>
      </c>
      <c r="I332" s="6">
        <v>472.20755040645599</v>
      </c>
      <c r="J332" s="6">
        <v>492.2768965959549</v>
      </c>
      <c r="K332" s="5">
        <v>828.13442993164063</v>
      </c>
      <c r="L332" s="5">
        <v>485.98697572946548</v>
      </c>
      <c r="M332" s="6">
        <v>881.76700973510742</v>
      </c>
      <c r="N332" s="6">
        <v>430.89188438653952</v>
      </c>
      <c r="O332" s="5">
        <v>753.97650051116943</v>
      </c>
      <c r="P332" s="5">
        <v>402.30962198972702</v>
      </c>
      <c r="Q332" s="6">
        <v>720.81386578083038</v>
      </c>
      <c r="R332" s="6">
        <v>301.32439941167831</v>
      </c>
      <c r="S332" s="6">
        <v>73.693696200847626</v>
      </c>
      <c r="T332" s="6">
        <v>85.77783328294754</v>
      </c>
      <c r="U332" s="5">
        <v>217.21252238750461</v>
      </c>
      <c r="V332" s="5">
        <v>342.52377516031271</v>
      </c>
      <c r="W332" s="5">
        <v>157.40950071811679</v>
      </c>
      <c r="X332" s="5">
        <v>217.1966395974159</v>
      </c>
      <c r="Y332" s="5">
        <v>45.496964335441589</v>
      </c>
      <c r="Z332" s="5">
        <v>658.08472228050232</v>
      </c>
      <c r="AA332" s="6">
        <v>363.94796812534332</v>
      </c>
      <c r="AB332" s="6">
        <v>332.74446189403528</v>
      </c>
      <c r="AC332" s="6">
        <v>272.31792396306992</v>
      </c>
      <c r="AD332" s="6">
        <v>230.7777935266495</v>
      </c>
      <c r="AE332" s="5">
        <v>215.90214908123019</v>
      </c>
      <c r="AF332" s="5">
        <v>375.24034094810492</v>
      </c>
      <c r="AG332" s="5">
        <v>451.21036946773529</v>
      </c>
      <c r="AH332" s="5">
        <v>277.19412386417389</v>
      </c>
      <c r="AI332" s="6">
        <v>841.39924967288971</v>
      </c>
      <c r="AJ332" s="6">
        <v>269.18494492769241</v>
      </c>
      <c r="AK332" s="6">
        <v>61.449893355369568</v>
      </c>
      <c r="AL332" s="6">
        <v>73.078905582427979</v>
      </c>
      <c r="AM332" s="6">
        <v>74.433989822864532</v>
      </c>
    </row>
    <row r="333" spans="1:39" ht="19.95" customHeight="1" x14ac:dyDescent="0.3">
      <c r="A333" s="14" t="s">
        <v>12</v>
      </c>
      <c r="B333" s="4">
        <v>1333</v>
      </c>
      <c r="C333" s="5">
        <v>226</v>
      </c>
      <c r="D333" s="5">
        <v>176</v>
      </c>
      <c r="E333" s="5">
        <v>256</v>
      </c>
      <c r="F333" s="5">
        <v>413</v>
      </c>
      <c r="G333" s="5">
        <v>139</v>
      </c>
      <c r="H333" s="6">
        <v>286</v>
      </c>
      <c r="I333" s="6">
        <v>532</v>
      </c>
      <c r="J333" s="6">
        <v>515</v>
      </c>
      <c r="K333" s="5">
        <v>843</v>
      </c>
      <c r="L333" s="5">
        <v>485</v>
      </c>
      <c r="M333" s="6">
        <v>895</v>
      </c>
      <c r="N333" s="6">
        <v>431</v>
      </c>
      <c r="O333" s="5">
        <v>787</v>
      </c>
      <c r="P333" s="5">
        <v>399</v>
      </c>
      <c r="Q333" s="6">
        <v>753</v>
      </c>
      <c r="R333" s="6">
        <v>287</v>
      </c>
      <c r="S333" s="6">
        <v>73</v>
      </c>
      <c r="T333" s="6">
        <v>87</v>
      </c>
      <c r="U333" s="5">
        <v>220</v>
      </c>
      <c r="V333" s="5">
        <v>338</v>
      </c>
      <c r="W333" s="5">
        <v>157</v>
      </c>
      <c r="X333" s="5">
        <v>220</v>
      </c>
      <c r="Y333" s="5">
        <v>45</v>
      </c>
      <c r="Z333" s="5">
        <v>675</v>
      </c>
      <c r="AA333" s="6">
        <v>363</v>
      </c>
      <c r="AB333" s="6">
        <v>337</v>
      </c>
      <c r="AC333" s="6">
        <v>281</v>
      </c>
      <c r="AD333" s="6">
        <v>234</v>
      </c>
      <c r="AE333" s="5">
        <v>202</v>
      </c>
      <c r="AF333" s="5">
        <v>428</v>
      </c>
      <c r="AG333" s="5">
        <v>478</v>
      </c>
      <c r="AH333" s="5">
        <v>225</v>
      </c>
      <c r="AI333" s="6">
        <v>855</v>
      </c>
      <c r="AJ333" s="6">
        <v>283</v>
      </c>
      <c r="AK333" s="6">
        <v>50</v>
      </c>
      <c r="AL333" s="6">
        <v>72</v>
      </c>
      <c r="AM333" s="6">
        <v>73</v>
      </c>
    </row>
    <row r="334" spans="1:39" ht="19.95" customHeight="1" x14ac:dyDescent="0.3">
      <c r="A334" s="17" t="s">
        <v>264</v>
      </c>
      <c r="B334" s="7">
        <v>0.71324659877170882</v>
      </c>
      <c r="C334" s="9">
        <v>0.75290748988694001</v>
      </c>
      <c r="D334" s="9">
        <v>0.79631827794023824</v>
      </c>
      <c r="E334" s="9">
        <v>0.74939572435562996</v>
      </c>
      <c r="F334" s="9">
        <v>0.72583835106495742</v>
      </c>
      <c r="G334" s="10">
        <v>0.60097323123246027</v>
      </c>
      <c r="H334" s="11">
        <v>0.68460017779811277</v>
      </c>
      <c r="I334" s="11">
        <v>0.71288381837991721</v>
      </c>
      <c r="J334" s="11">
        <v>0.73425627564289486</v>
      </c>
      <c r="K334" s="9">
        <v>0.71016277245345893</v>
      </c>
      <c r="L334" s="9">
        <v>0.71703304498868881</v>
      </c>
      <c r="M334" s="13">
        <v>0.73661500810430702</v>
      </c>
      <c r="N334" s="12">
        <v>0.66935890498974815</v>
      </c>
      <c r="O334" s="8">
        <v>0.74962193152824164</v>
      </c>
      <c r="P334" s="10">
        <v>0.68913792504899984</v>
      </c>
      <c r="Q334" s="11">
        <v>0.74421045782138096</v>
      </c>
      <c r="R334" s="11">
        <v>0.68412991752762875</v>
      </c>
      <c r="S334" s="11">
        <v>0.75365525551255885</v>
      </c>
      <c r="T334" s="11">
        <v>0.72762801500101826</v>
      </c>
      <c r="U334" s="9">
        <v>0.77832451956131232</v>
      </c>
      <c r="V334" s="9">
        <v>0.69830813584579443</v>
      </c>
      <c r="W334" s="9">
        <v>0.68462972683173196</v>
      </c>
      <c r="X334" s="9">
        <v>0.75626216587321093</v>
      </c>
      <c r="Y334" s="9">
        <v>0.78072002310121003</v>
      </c>
      <c r="Z334" s="9">
        <v>0.70837209643823351</v>
      </c>
      <c r="AA334" s="12">
        <v>0.66774020119824185</v>
      </c>
      <c r="AB334" s="11">
        <v>0.72160267220694985</v>
      </c>
      <c r="AC334" s="13">
        <v>0.75727781407323591</v>
      </c>
      <c r="AD334" s="11">
        <v>0.73656575337839059</v>
      </c>
      <c r="AE334" s="9">
        <v>0.66525770584657407</v>
      </c>
      <c r="AF334" s="9">
        <v>0.72714176959121746</v>
      </c>
      <c r="AG334" s="9">
        <v>0.71398667914095926</v>
      </c>
      <c r="AH334" s="9">
        <v>0.73060968163501694</v>
      </c>
      <c r="AI334" s="11">
        <v>0.72178635408053604</v>
      </c>
      <c r="AJ334" s="11">
        <v>0.73193945596823351</v>
      </c>
      <c r="AK334" s="11">
        <v>0.66853346151493676</v>
      </c>
      <c r="AL334" s="11">
        <v>0.71934528807917375</v>
      </c>
      <c r="AM334" s="12">
        <v>0.58003800022842023</v>
      </c>
    </row>
    <row r="335" spans="1:39" ht="19.95" customHeight="1" x14ac:dyDescent="0.3">
      <c r="A335" s="16" t="s">
        <v>142</v>
      </c>
      <c r="B335" s="7">
        <v>0.2054782286330975</v>
      </c>
      <c r="C335" s="9">
        <v>0.21104797823351781</v>
      </c>
      <c r="D335" s="9">
        <v>0.26467321236153601</v>
      </c>
      <c r="E335" s="9">
        <v>0.18073195821281399</v>
      </c>
      <c r="F335" s="9">
        <v>0.21374643849864489</v>
      </c>
      <c r="G335" s="9">
        <v>0.2159573031082094</v>
      </c>
      <c r="H335" s="12">
        <v>0.15807248548071959</v>
      </c>
      <c r="I335" s="11">
        <v>0.20349955186846991</v>
      </c>
      <c r="J335" s="13">
        <v>0.24156838365069469</v>
      </c>
      <c r="K335" s="9">
        <v>0.19006290202075291</v>
      </c>
      <c r="L335" s="9">
        <v>0.22662588809859041</v>
      </c>
      <c r="M335" s="11">
        <v>0.21017956583610231</v>
      </c>
      <c r="N335" s="11">
        <v>0.19457993837410201</v>
      </c>
      <c r="O335" s="9">
        <v>0.21253773627592279</v>
      </c>
      <c r="P335" s="9">
        <v>0.2299253728271034</v>
      </c>
      <c r="Q335" s="11">
        <v>0.20673908330065521</v>
      </c>
      <c r="R335" s="11">
        <v>0.19178559895642039</v>
      </c>
      <c r="S335" s="11">
        <v>0.27242752718776742</v>
      </c>
      <c r="T335" s="11">
        <v>0.24810724883909879</v>
      </c>
      <c r="U335" s="9">
        <v>0.2098165077843791</v>
      </c>
      <c r="V335" s="9">
        <v>0.1853962668453141</v>
      </c>
      <c r="W335" s="9">
        <v>0.20029334098090751</v>
      </c>
      <c r="X335" s="9">
        <v>0.19963066546560859</v>
      </c>
      <c r="Y335" s="9">
        <v>0.2380484091128309</v>
      </c>
      <c r="Z335" s="9">
        <v>0.19676419219258351</v>
      </c>
      <c r="AA335" s="11">
        <v>0.2108446249620208</v>
      </c>
      <c r="AB335" s="11">
        <v>0.20033651201939559</v>
      </c>
      <c r="AC335" s="11">
        <v>0.195728063844265</v>
      </c>
      <c r="AD335" s="11">
        <v>0.19555070575810371</v>
      </c>
      <c r="AE335" s="9">
        <v>0.2348176136316249</v>
      </c>
      <c r="AF335" s="9">
        <v>0.21337863676788579</v>
      </c>
      <c r="AG335" s="10">
        <v>0.1714504981267749</v>
      </c>
      <c r="AH335" s="9">
        <v>0.22732095983342551</v>
      </c>
      <c r="AI335" s="11">
        <v>0.2020750369090403</v>
      </c>
      <c r="AJ335" s="13">
        <v>0.24805058101874961</v>
      </c>
      <c r="AK335" s="11">
        <v>9.8009789794238147E-2</v>
      </c>
      <c r="AL335" s="11">
        <v>0.23734907784948411</v>
      </c>
      <c r="AM335" s="11">
        <v>0.1474193222847503</v>
      </c>
    </row>
    <row r="336" spans="1:39" ht="19.95" customHeight="1" x14ac:dyDescent="0.3">
      <c r="A336" s="17" t="s">
        <v>143</v>
      </c>
      <c r="B336" s="7">
        <v>0.50776837013861131</v>
      </c>
      <c r="C336" s="9">
        <v>0.54185951165342228</v>
      </c>
      <c r="D336" s="9">
        <v>0.53164506557870228</v>
      </c>
      <c r="E336" s="9">
        <v>0.568663766142816</v>
      </c>
      <c r="F336" s="9">
        <v>0.51209191256631248</v>
      </c>
      <c r="G336" s="10">
        <v>0.38501592812425078</v>
      </c>
      <c r="H336" s="11">
        <v>0.52652769231739316</v>
      </c>
      <c r="I336" s="11">
        <v>0.5093842665114473</v>
      </c>
      <c r="J336" s="11">
        <v>0.4926878919922002</v>
      </c>
      <c r="K336" s="9">
        <v>0.520099870432706</v>
      </c>
      <c r="L336" s="9">
        <v>0.49040715689009828</v>
      </c>
      <c r="M336" s="13">
        <v>0.52643544226820471</v>
      </c>
      <c r="N336" s="12">
        <v>0.47477896661564623</v>
      </c>
      <c r="O336" s="8">
        <v>0.53708419525231887</v>
      </c>
      <c r="P336" s="10">
        <v>0.4592125522218965</v>
      </c>
      <c r="Q336" s="11">
        <v>0.5374713745207258</v>
      </c>
      <c r="R336" s="11">
        <v>0.49234431857120842</v>
      </c>
      <c r="S336" s="11">
        <v>0.48122772832479138</v>
      </c>
      <c r="T336" s="11">
        <v>0.47952076616191952</v>
      </c>
      <c r="U336" s="9">
        <v>0.56850801177693322</v>
      </c>
      <c r="V336" s="9">
        <v>0.51291186900048036</v>
      </c>
      <c r="W336" s="9">
        <v>0.48433638585082439</v>
      </c>
      <c r="X336" s="9">
        <v>0.55663150040760234</v>
      </c>
      <c r="Y336" s="9">
        <v>0.54267161398837915</v>
      </c>
      <c r="Z336" s="9">
        <v>0.51160790424564995</v>
      </c>
      <c r="AA336" s="12">
        <v>0.45689557623622112</v>
      </c>
      <c r="AB336" s="11">
        <v>0.52126616018755423</v>
      </c>
      <c r="AC336" s="13">
        <v>0.56154975022897091</v>
      </c>
      <c r="AD336" s="11">
        <v>0.54101504762028685</v>
      </c>
      <c r="AE336" s="10">
        <v>0.43044009221494922</v>
      </c>
      <c r="AF336" s="9">
        <v>0.51376313282333164</v>
      </c>
      <c r="AG336" s="9">
        <v>0.54253618101418444</v>
      </c>
      <c r="AH336" s="9">
        <v>0.50328872180159145</v>
      </c>
      <c r="AI336" s="11">
        <v>0.51971131717149577</v>
      </c>
      <c r="AJ336" s="11">
        <v>0.4838888749494839</v>
      </c>
      <c r="AK336" s="11">
        <v>0.57052367172069862</v>
      </c>
      <c r="AL336" s="11">
        <v>0.48199621022968958</v>
      </c>
      <c r="AM336" s="11">
        <v>0.43261867794366993</v>
      </c>
    </row>
    <row r="337" spans="1:39" ht="19.95" customHeight="1" x14ac:dyDescent="0.3">
      <c r="A337" s="16" t="s">
        <v>144</v>
      </c>
      <c r="B337" s="7">
        <v>0.20549587256072979</v>
      </c>
      <c r="C337" s="9">
        <v>0.15361326901259059</v>
      </c>
      <c r="D337" s="10">
        <v>0.11380761253901039</v>
      </c>
      <c r="E337" s="9">
        <v>0.1610173646539772</v>
      </c>
      <c r="F337" s="8">
        <v>0.23114088124358589</v>
      </c>
      <c r="G337" s="9">
        <v>0.23935415582487571</v>
      </c>
      <c r="H337" s="11">
        <v>0.2032630412113236</v>
      </c>
      <c r="I337" s="11">
        <v>0.2060915429875653</v>
      </c>
      <c r="J337" s="11">
        <v>0.20653495177125769</v>
      </c>
      <c r="K337" s="9">
        <v>0.2006869955035383</v>
      </c>
      <c r="L337" s="9">
        <v>0.2142516356607474</v>
      </c>
      <c r="M337" s="12">
        <v>0.19094297150147099</v>
      </c>
      <c r="N337" s="13">
        <v>0.23204020514223569</v>
      </c>
      <c r="O337" s="10">
        <v>0.1796305470046804</v>
      </c>
      <c r="P337" s="8">
        <v>0.22710195514682871</v>
      </c>
      <c r="Q337" s="11">
        <v>0.19836037032824999</v>
      </c>
      <c r="R337" s="11">
        <v>0.21359776660392071</v>
      </c>
      <c r="S337" s="11">
        <v>0.16422810256640741</v>
      </c>
      <c r="T337" s="11">
        <v>0.18128115862782521</v>
      </c>
      <c r="U337" s="10">
        <v>0.1427382173167554</v>
      </c>
      <c r="V337" s="9">
        <v>0.20589600566449209</v>
      </c>
      <c r="W337" s="9">
        <v>0.20456260602563389</v>
      </c>
      <c r="X337" s="10">
        <v>0.1536003487081542</v>
      </c>
      <c r="Y337" s="9">
        <v>0.14502919550377849</v>
      </c>
      <c r="Z337" s="9">
        <v>0.22508915256749029</v>
      </c>
      <c r="AA337" s="11">
        <v>0.23023282413034399</v>
      </c>
      <c r="AB337" s="11">
        <v>0.19225943950018989</v>
      </c>
      <c r="AC337" s="11">
        <v>0.18756675843064149</v>
      </c>
      <c r="AD337" s="11">
        <v>0.1938776001932265</v>
      </c>
      <c r="AE337" s="8">
        <v>0.27454813330698158</v>
      </c>
      <c r="AF337" s="9">
        <v>0.18442473935697529</v>
      </c>
      <c r="AG337" s="9">
        <v>0.19821788030799251</v>
      </c>
      <c r="AH337" s="9">
        <v>0.19208329850856709</v>
      </c>
      <c r="AI337" s="11">
        <v>0.19724049539714611</v>
      </c>
      <c r="AJ337" s="11">
        <v>0.2173785971506525</v>
      </c>
      <c r="AK337" s="11">
        <v>0.26822353971553231</v>
      </c>
      <c r="AL337" s="11">
        <v>0.14358034121419891</v>
      </c>
      <c r="AM337" s="11">
        <v>0.26484414086738212</v>
      </c>
    </row>
    <row r="338" spans="1:39" ht="19.95" customHeight="1" x14ac:dyDescent="0.3">
      <c r="A338" s="17" t="s">
        <v>265</v>
      </c>
      <c r="B338" s="7">
        <v>8.1257528667561432E-2</v>
      </c>
      <c r="C338" s="9">
        <v>9.3479241100469374E-2</v>
      </c>
      <c r="D338" s="9">
        <v>8.9874109520751311E-2</v>
      </c>
      <c r="E338" s="9">
        <v>8.958691099039276E-2</v>
      </c>
      <c r="F338" s="10">
        <v>4.3020767691456713E-2</v>
      </c>
      <c r="G338" s="8">
        <v>0.1596726129426641</v>
      </c>
      <c r="H338" s="13">
        <v>0.11213678099056359</v>
      </c>
      <c r="I338" s="11">
        <v>8.1024638632517521E-2</v>
      </c>
      <c r="J338" s="12">
        <v>5.9208772585847363E-2</v>
      </c>
      <c r="K338" s="9">
        <v>8.9150232043002792E-2</v>
      </c>
      <c r="L338" s="9">
        <v>6.8715319350563769E-2</v>
      </c>
      <c r="M338" s="11">
        <v>7.244202039422197E-2</v>
      </c>
      <c r="N338" s="11">
        <v>9.8600889868016156E-2</v>
      </c>
      <c r="O338" s="9">
        <v>7.0747521467077912E-2</v>
      </c>
      <c r="P338" s="9">
        <v>8.376011980417146E-2</v>
      </c>
      <c r="Q338" s="12">
        <v>5.742917185036904E-2</v>
      </c>
      <c r="R338" s="13">
        <v>0.10227231586845061</v>
      </c>
      <c r="S338" s="11">
        <v>8.2116641921033767E-2</v>
      </c>
      <c r="T338" s="11">
        <v>9.1090826371156508E-2</v>
      </c>
      <c r="U338" s="9">
        <v>7.8937263121932277E-2</v>
      </c>
      <c r="V338" s="9">
        <v>9.579585848971349E-2</v>
      </c>
      <c r="W338" s="9">
        <v>0.11080766714263419</v>
      </c>
      <c r="X338" s="9">
        <v>9.0137485418634852E-2</v>
      </c>
      <c r="Y338" s="9">
        <v>7.4250781395011484E-2</v>
      </c>
      <c r="Z338" s="9">
        <v>6.6538750994276294E-2</v>
      </c>
      <c r="AA338" s="11">
        <v>0.10202697467141419</v>
      </c>
      <c r="AB338" s="11">
        <v>8.613788829286019E-2</v>
      </c>
      <c r="AC338" s="11">
        <v>5.5155427496122622E-2</v>
      </c>
      <c r="AD338" s="11">
        <v>6.9556646428382982E-2</v>
      </c>
      <c r="AE338" s="9">
        <v>6.0194160846444231E-2</v>
      </c>
      <c r="AF338" s="9">
        <v>8.8433491051807298E-2</v>
      </c>
      <c r="AG338" s="9">
        <v>8.7795440551048237E-2</v>
      </c>
      <c r="AH338" s="9">
        <v>7.7307019856416026E-2</v>
      </c>
      <c r="AI338" s="11">
        <v>8.0973150522317863E-2</v>
      </c>
      <c r="AJ338" s="12">
        <v>5.0681946881114E-2</v>
      </c>
      <c r="AK338" s="11">
        <v>6.3242998769531017E-2</v>
      </c>
      <c r="AL338" s="11">
        <v>0.13707437070662731</v>
      </c>
      <c r="AM338" s="13">
        <v>0.1551178589041978</v>
      </c>
    </row>
    <row r="339" spans="1:39" ht="19.95" customHeight="1" x14ac:dyDescent="0.3">
      <c r="A339" s="16" t="s">
        <v>145</v>
      </c>
      <c r="B339" s="7">
        <v>6.1519619783414928E-2</v>
      </c>
      <c r="C339" s="9">
        <v>7.7368743562593892E-2</v>
      </c>
      <c r="D339" s="9">
        <v>5.4080727078538733E-2</v>
      </c>
      <c r="E339" s="9">
        <v>7.4553404045127475E-2</v>
      </c>
      <c r="F339" s="10">
        <v>3.709546866059054E-2</v>
      </c>
      <c r="G339" s="9">
        <v>9.1569395653576843E-2</v>
      </c>
      <c r="H339" s="11">
        <v>7.406188187639505E-2</v>
      </c>
      <c r="I339" s="11">
        <v>5.8435366209215821E-2</v>
      </c>
      <c r="J339" s="11">
        <v>5.5431827351901358E-2</v>
      </c>
      <c r="K339" s="9">
        <v>6.6848276970902717E-2</v>
      </c>
      <c r="L339" s="9">
        <v>5.3126256979976041E-2</v>
      </c>
      <c r="M339" s="11">
        <v>5.5164191110011633E-2</v>
      </c>
      <c r="N339" s="11">
        <v>7.3513208584176065E-2</v>
      </c>
      <c r="O339" s="9">
        <v>5.0802089967903342E-2</v>
      </c>
      <c r="P339" s="9">
        <v>6.0571387658150032E-2</v>
      </c>
      <c r="Q339" s="12">
        <v>4.4374291481710439E-2</v>
      </c>
      <c r="R339" s="13">
        <v>8.3038372075092806E-2</v>
      </c>
      <c r="S339" s="11">
        <v>7.2068101302583787E-2</v>
      </c>
      <c r="T339" s="11">
        <v>4.7786021441480218E-2</v>
      </c>
      <c r="U339" s="9">
        <v>5.9630200196458642E-2</v>
      </c>
      <c r="V339" s="9">
        <v>7.3032435665866605E-2</v>
      </c>
      <c r="W339" s="9">
        <v>6.4916496960005413E-2</v>
      </c>
      <c r="X339" s="9">
        <v>8.0565578355284689E-2</v>
      </c>
      <c r="Y339" s="9">
        <v>7.4250781395011484E-2</v>
      </c>
      <c r="Z339" s="9">
        <v>4.9860959668333732E-2</v>
      </c>
      <c r="AA339" s="11">
        <v>7.4836139365843921E-2</v>
      </c>
      <c r="AB339" s="11">
        <v>7.12444656166214E-2</v>
      </c>
      <c r="AC339" s="11">
        <v>4.4589601339180371E-2</v>
      </c>
      <c r="AD339" s="11">
        <v>5.0890309567939447E-2</v>
      </c>
      <c r="AE339" s="9">
        <v>5.3805568365089221E-2</v>
      </c>
      <c r="AF339" s="9">
        <v>6.3913045484942949E-2</v>
      </c>
      <c r="AG339" s="9">
        <v>7.2742297923659549E-2</v>
      </c>
      <c r="AH339" s="9">
        <v>4.6019946532339089E-2</v>
      </c>
      <c r="AI339" s="11">
        <v>5.8242683755648762E-2</v>
      </c>
      <c r="AJ339" s="11">
        <v>5.0681946881114E-2</v>
      </c>
      <c r="AK339" s="11">
        <v>4.6632846101585732E-2</v>
      </c>
      <c r="AL339" s="11">
        <v>9.3301267892321377E-2</v>
      </c>
      <c r="AM339" s="13">
        <v>0.1188425243091816</v>
      </c>
    </row>
    <row r="340" spans="1:39" ht="19.95" customHeight="1" x14ac:dyDescent="0.3">
      <c r="A340" s="17" t="s">
        <v>146</v>
      </c>
      <c r="B340" s="7">
        <v>1.9737908884146491E-2</v>
      </c>
      <c r="C340" s="9">
        <v>1.6110497537875489E-2</v>
      </c>
      <c r="D340" s="9">
        <v>3.5793382442212578E-2</v>
      </c>
      <c r="E340" s="9">
        <v>1.503350694526528E-2</v>
      </c>
      <c r="F340" s="10">
        <v>5.9252990308661666E-3</v>
      </c>
      <c r="G340" s="8">
        <v>6.810321728908722E-2</v>
      </c>
      <c r="H340" s="13">
        <v>3.8074899114168531E-2</v>
      </c>
      <c r="I340" s="11">
        <v>2.25892724233017E-2</v>
      </c>
      <c r="J340" s="12">
        <v>3.7769452339460039E-3</v>
      </c>
      <c r="K340" s="9">
        <v>2.2301955072100081E-2</v>
      </c>
      <c r="L340" s="9">
        <v>1.558906237058773E-2</v>
      </c>
      <c r="M340" s="11">
        <v>1.7277829284210341E-2</v>
      </c>
      <c r="N340" s="11">
        <v>2.5087681283840091E-2</v>
      </c>
      <c r="O340" s="9">
        <v>1.9945431499174569E-2</v>
      </c>
      <c r="P340" s="9">
        <v>2.3188732146021431E-2</v>
      </c>
      <c r="Q340" s="11">
        <v>1.30548803686586E-2</v>
      </c>
      <c r="R340" s="11">
        <v>1.9233943793357751E-2</v>
      </c>
      <c r="S340" s="11">
        <v>1.0048540618449991E-2</v>
      </c>
      <c r="T340" s="11">
        <v>4.330480492967629E-2</v>
      </c>
      <c r="U340" s="9">
        <v>1.9307062925473639E-2</v>
      </c>
      <c r="V340" s="9">
        <v>2.2763422823846882E-2</v>
      </c>
      <c r="W340" s="8">
        <v>4.5891170182628747E-2</v>
      </c>
      <c r="X340" s="9">
        <v>9.5719070633501629E-3</v>
      </c>
      <c r="Y340" s="9">
        <v>0</v>
      </c>
      <c r="Z340" s="9">
        <v>1.6677791325942559E-2</v>
      </c>
      <c r="AA340" s="11">
        <v>2.719083530557025E-2</v>
      </c>
      <c r="AB340" s="11">
        <v>1.489342267623878E-2</v>
      </c>
      <c r="AC340" s="11">
        <v>1.056582615694225E-2</v>
      </c>
      <c r="AD340" s="11">
        <v>1.8666336860443541E-2</v>
      </c>
      <c r="AE340" s="9">
        <v>6.388592481355009E-3</v>
      </c>
      <c r="AF340" s="9">
        <v>2.4520445566864349E-2</v>
      </c>
      <c r="AG340" s="9">
        <v>1.505314262738869E-2</v>
      </c>
      <c r="AH340" s="9">
        <v>3.1287073324076937E-2</v>
      </c>
      <c r="AI340" s="11">
        <v>2.2730466766669111E-2</v>
      </c>
      <c r="AJ340" s="12">
        <v>0</v>
      </c>
      <c r="AK340" s="11">
        <v>1.6610152667945289E-2</v>
      </c>
      <c r="AL340" s="11">
        <v>4.377310281430595E-2</v>
      </c>
      <c r="AM340" s="11">
        <v>3.6275334595016133E-2</v>
      </c>
    </row>
    <row r="343" spans="1:39" x14ac:dyDescent="0.3">
      <c r="A343" s="1" t="s">
        <v>24</v>
      </c>
    </row>
    <row r="344" spans="1:39" ht="55.05" customHeight="1" x14ac:dyDescent="0.3">
      <c r="A344" s="19" t="s">
        <v>244</v>
      </c>
      <c r="B344" s="33"/>
      <c r="C344" s="33" t="s">
        <v>150</v>
      </c>
      <c r="D344" s="18"/>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c r="AH344" s="18"/>
      <c r="AI344" s="18"/>
      <c r="AJ344" s="18"/>
      <c r="AK344" s="18"/>
      <c r="AL344" s="18"/>
      <c r="AM344" s="18"/>
    </row>
    <row r="345" spans="1:39" ht="22.05" customHeight="1" x14ac:dyDescent="0.3">
      <c r="A345" s="2"/>
      <c r="B345" s="2"/>
      <c r="C345" s="51" t="s">
        <v>1</v>
      </c>
      <c r="D345" s="52"/>
      <c r="E345" s="52"/>
      <c r="F345" s="52"/>
      <c r="G345" s="53"/>
      <c r="H345" s="51" t="s">
        <v>2</v>
      </c>
      <c r="I345" s="52"/>
      <c r="J345" s="53"/>
      <c r="K345" s="51" t="s">
        <v>26</v>
      </c>
      <c r="L345" s="53"/>
      <c r="M345" s="51" t="s">
        <v>28</v>
      </c>
      <c r="N345" s="53"/>
      <c r="O345" s="51" t="s">
        <v>29</v>
      </c>
      <c r="P345" s="53"/>
      <c r="Q345" s="51" t="s">
        <v>30</v>
      </c>
      <c r="R345" s="52"/>
      <c r="S345" s="52"/>
      <c r="T345" s="53"/>
      <c r="U345" s="51" t="s">
        <v>31</v>
      </c>
      <c r="V345" s="52"/>
      <c r="W345" s="52"/>
      <c r="X345" s="52"/>
      <c r="Y345" s="52"/>
      <c r="Z345" s="53"/>
      <c r="AA345" s="51" t="s">
        <v>32</v>
      </c>
      <c r="AB345" s="52"/>
      <c r="AC345" s="52"/>
      <c r="AD345" s="53"/>
      <c r="AE345" s="51" t="s">
        <v>33</v>
      </c>
      <c r="AF345" s="52"/>
      <c r="AG345" s="52"/>
      <c r="AH345" s="53"/>
      <c r="AI345" s="51" t="s">
        <v>34</v>
      </c>
      <c r="AJ345" s="52"/>
      <c r="AK345" s="52"/>
      <c r="AL345" s="52"/>
      <c r="AM345" s="53"/>
    </row>
    <row r="346" spans="1:39" ht="58.05" customHeight="1" x14ac:dyDescent="0.3">
      <c r="A346" s="3" t="s">
        <v>35</v>
      </c>
      <c r="B346" s="3" t="s">
        <v>0</v>
      </c>
      <c r="C346" s="3" t="s">
        <v>3</v>
      </c>
      <c r="D346" s="3" t="s">
        <v>4</v>
      </c>
      <c r="E346" s="3" t="s">
        <v>5</v>
      </c>
      <c r="F346" s="3" t="s">
        <v>6</v>
      </c>
      <c r="G346" s="3" t="s">
        <v>7</v>
      </c>
      <c r="H346" s="3" t="s">
        <v>8</v>
      </c>
      <c r="I346" s="3" t="s">
        <v>9</v>
      </c>
      <c r="J346" s="3" t="s">
        <v>10</v>
      </c>
      <c r="K346" s="3" t="s">
        <v>36</v>
      </c>
      <c r="L346" s="3" t="s">
        <v>37</v>
      </c>
      <c r="M346" s="3" t="s">
        <v>40</v>
      </c>
      <c r="N346" s="3" t="s">
        <v>41</v>
      </c>
      <c r="O346" s="3" t="s">
        <v>42</v>
      </c>
      <c r="P346" s="3" t="s">
        <v>43</v>
      </c>
      <c r="Q346" s="3" t="s">
        <v>44</v>
      </c>
      <c r="R346" s="3" t="s">
        <v>45</v>
      </c>
      <c r="S346" s="3" t="s">
        <v>46</v>
      </c>
      <c r="T346" s="3" t="s">
        <v>47</v>
      </c>
      <c r="U346" s="3" t="s">
        <v>48</v>
      </c>
      <c r="V346" s="3" t="s">
        <v>49</v>
      </c>
      <c r="W346" s="3" t="s">
        <v>50</v>
      </c>
      <c r="X346" s="3" t="s">
        <v>51</v>
      </c>
      <c r="Y346" s="3" t="s">
        <v>52</v>
      </c>
      <c r="Z346" s="3" t="s">
        <v>53</v>
      </c>
      <c r="AA346" s="3" t="s">
        <v>54</v>
      </c>
      <c r="AB346" s="3" t="s">
        <v>55</v>
      </c>
      <c r="AC346" s="3" t="s">
        <v>56</v>
      </c>
      <c r="AD346" s="3" t="s">
        <v>57</v>
      </c>
      <c r="AE346" s="3" t="s">
        <v>58</v>
      </c>
      <c r="AF346" s="3" t="s">
        <v>59</v>
      </c>
      <c r="AG346" s="3" t="s">
        <v>60</v>
      </c>
      <c r="AH346" s="3" t="s">
        <v>61</v>
      </c>
      <c r="AI346" s="3" t="s">
        <v>62</v>
      </c>
      <c r="AJ346" s="3" t="s">
        <v>63</v>
      </c>
      <c r="AK346" s="3" t="s">
        <v>64</v>
      </c>
      <c r="AL346" s="3" t="s">
        <v>65</v>
      </c>
      <c r="AM346" s="3" t="s">
        <v>47</v>
      </c>
    </row>
    <row r="347" spans="1:39" ht="19.95" customHeight="1" x14ac:dyDescent="0.3">
      <c r="A347" s="14" t="s">
        <v>11</v>
      </c>
      <c r="B347" s="4">
        <v>1306.0404931306839</v>
      </c>
      <c r="C347" s="5">
        <v>226.70306497812271</v>
      </c>
      <c r="D347" s="5">
        <v>170.16238164901731</v>
      </c>
      <c r="E347" s="5">
        <v>251.7296447753906</v>
      </c>
      <c r="F347" s="5">
        <v>406.55177491903311</v>
      </c>
      <c r="G347" s="5">
        <v>132.17134237289429</v>
      </c>
      <c r="H347" s="6">
        <v>347.4238897562027</v>
      </c>
      <c r="I347" s="6">
        <v>469.98971140384668</v>
      </c>
      <c r="J347" s="6">
        <v>488.62689197063452</v>
      </c>
      <c r="K347" s="5">
        <v>819.71700328588486</v>
      </c>
      <c r="L347" s="5">
        <v>480.89791214466089</v>
      </c>
      <c r="M347" s="6">
        <v>876.50142335891724</v>
      </c>
      <c r="N347" s="6">
        <v>422.65098053216929</v>
      </c>
      <c r="O347" s="5">
        <v>749.8750091791153</v>
      </c>
      <c r="P347" s="5">
        <v>398.02088552713388</v>
      </c>
      <c r="Q347" s="6">
        <v>713.05186098814011</v>
      </c>
      <c r="R347" s="6">
        <v>299.64673799276352</v>
      </c>
      <c r="S347" s="6">
        <v>73.693696200847626</v>
      </c>
      <c r="T347" s="6">
        <v>84.77714079618454</v>
      </c>
      <c r="U347" s="5">
        <v>217.21252238750461</v>
      </c>
      <c r="V347" s="5">
        <v>342.52377516031271</v>
      </c>
      <c r="W347" s="5">
        <v>154.54670107364649</v>
      </c>
      <c r="X347" s="5">
        <v>215.5189781785011</v>
      </c>
      <c r="Y347" s="5">
        <v>45.496964335441589</v>
      </c>
      <c r="Z347" s="5">
        <v>647.44103169441223</v>
      </c>
      <c r="AA347" s="6">
        <v>361.08443987369537</v>
      </c>
      <c r="AB347" s="6">
        <v>329.55024236440659</v>
      </c>
      <c r="AC347" s="6">
        <v>269.9420799612999</v>
      </c>
      <c r="AD347" s="6">
        <v>229.39848268032071</v>
      </c>
      <c r="AE347" s="5">
        <v>211.25757765769961</v>
      </c>
      <c r="AF347" s="5">
        <v>370.11537373065948</v>
      </c>
      <c r="AG347" s="5">
        <v>450.36822581291199</v>
      </c>
      <c r="AH347" s="5">
        <v>274.29931592941278</v>
      </c>
      <c r="AI347" s="6">
        <v>834.08048367500305</v>
      </c>
      <c r="AJ347" s="6">
        <v>268.38616526126862</v>
      </c>
      <c r="AK347" s="6">
        <v>59.049890398979187</v>
      </c>
      <c r="AL347" s="6">
        <v>72.236761927604675</v>
      </c>
      <c r="AM347" s="6">
        <v>72.287191867828369</v>
      </c>
    </row>
    <row r="348" spans="1:39" ht="19.95" customHeight="1" x14ac:dyDescent="0.3">
      <c r="A348" s="15" t="s">
        <v>12</v>
      </c>
      <c r="B348" s="4">
        <v>1321</v>
      </c>
      <c r="C348" s="5">
        <v>225</v>
      </c>
      <c r="D348" s="5">
        <v>175</v>
      </c>
      <c r="E348" s="5">
        <v>256</v>
      </c>
      <c r="F348" s="5">
        <v>408</v>
      </c>
      <c r="G348" s="5">
        <v>138</v>
      </c>
      <c r="H348" s="6">
        <v>280</v>
      </c>
      <c r="I348" s="6">
        <v>530</v>
      </c>
      <c r="J348" s="6">
        <v>511</v>
      </c>
      <c r="K348" s="5">
        <v>836</v>
      </c>
      <c r="L348" s="5">
        <v>480</v>
      </c>
      <c r="M348" s="6">
        <v>891</v>
      </c>
      <c r="N348" s="6">
        <v>423</v>
      </c>
      <c r="O348" s="5">
        <v>783</v>
      </c>
      <c r="P348" s="5">
        <v>395</v>
      </c>
      <c r="Q348" s="6">
        <v>746</v>
      </c>
      <c r="R348" s="6">
        <v>286</v>
      </c>
      <c r="S348" s="6">
        <v>73</v>
      </c>
      <c r="T348" s="6">
        <v>86</v>
      </c>
      <c r="U348" s="5">
        <v>220</v>
      </c>
      <c r="V348" s="5">
        <v>338</v>
      </c>
      <c r="W348" s="5">
        <v>155</v>
      </c>
      <c r="X348" s="5">
        <v>219</v>
      </c>
      <c r="Y348" s="5">
        <v>45</v>
      </c>
      <c r="Z348" s="5">
        <v>665</v>
      </c>
      <c r="AA348" s="6">
        <v>360</v>
      </c>
      <c r="AB348" s="6">
        <v>334</v>
      </c>
      <c r="AC348" s="6">
        <v>279</v>
      </c>
      <c r="AD348" s="6">
        <v>233</v>
      </c>
      <c r="AE348" s="5">
        <v>198</v>
      </c>
      <c r="AF348" s="5">
        <v>423</v>
      </c>
      <c r="AG348" s="5">
        <v>477</v>
      </c>
      <c r="AH348" s="5">
        <v>223</v>
      </c>
      <c r="AI348" s="6">
        <v>849</v>
      </c>
      <c r="AJ348" s="6">
        <v>282</v>
      </c>
      <c r="AK348" s="6">
        <v>48</v>
      </c>
      <c r="AL348" s="6">
        <v>71</v>
      </c>
      <c r="AM348" s="6">
        <v>71</v>
      </c>
    </row>
    <row r="349" spans="1:39" ht="19.95" customHeight="1" x14ac:dyDescent="0.3">
      <c r="A349" s="16" t="s">
        <v>266</v>
      </c>
      <c r="B349" s="7">
        <v>0.52060038845712964</v>
      </c>
      <c r="C349" s="8">
        <v>0.73802365031899098</v>
      </c>
      <c r="D349" s="9">
        <v>0.58707170364187322</v>
      </c>
      <c r="E349" s="8">
        <v>0.61174369850840926</v>
      </c>
      <c r="F349" s="10">
        <v>0.44488526670795109</v>
      </c>
      <c r="G349" s="10">
        <v>0.20954347436649301</v>
      </c>
      <c r="H349" s="11">
        <v>0.49468936950359887</v>
      </c>
      <c r="I349" s="12">
        <v>0.47222518599772151</v>
      </c>
      <c r="J349" s="13">
        <v>0.58555374030271257</v>
      </c>
      <c r="K349" s="9">
        <v>0.52380975628556559</v>
      </c>
      <c r="L349" s="9">
        <v>0.51372545552029958</v>
      </c>
      <c r="M349" s="11">
        <v>0.53301504610341677</v>
      </c>
      <c r="N349" s="11">
        <v>0.49334299083629202</v>
      </c>
      <c r="O349" s="8">
        <v>0.57335249702450075</v>
      </c>
      <c r="P349" s="10">
        <v>0.42631764041605907</v>
      </c>
      <c r="Q349" s="11">
        <v>0.54069899359036633</v>
      </c>
      <c r="R349" s="12">
        <v>0.47540034501175082</v>
      </c>
      <c r="S349" s="11">
        <v>0.56354307127769387</v>
      </c>
      <c r="T349" s="11">
        <v>0.56356288362156437</v>
      </c>
      <c r="U349" s="9">
        <v>0.55541156793259883</v>
      </c>
      <c r="V349" s="8">
        <v>0.58033510269977751</v>
      </c>
      <c r="W349" s="8">
        <v>0.61219927689626452</v>
      </c>
      <c r="X349" s="9">
        <v>0.58955132941003863</v>
      </c>
      <c r="Y349" s="9">
        <v>0.51037692826784142</v>
      </c>
      <c r="Z349" s="10">
        <v>0.4886310334747419</v>
      </c>
      <c r="AA349" s="12">
        <v>0.45366681524384977</v>
      </c>
      <c r="AB349" s="11">
        <v>0.53486901810447363</v>
      </c>
      <c r="AC349" s="11">
        <v>0.53719658604351062</v>
      </c>
      <c r="AD349" s="13">
        <v>0.57623888318798133</v>
      </c>
      <c r="AE349" s="10">
        <v>0.44378888458373988</v>
      </c>
      <c r="AF349" s="10">
        <v>0.47289323487956869</v>
      </c>
      <c r="AG349" s="8">
        <v>0.56701675621872016</v>
      </c>
      <c r="AH349" s="9">
        <v>0.56791988679082317</v>
      </c>
      <c r="AI349" s="11">
        <v>0.52035118728480312</v>
      </c>
      <c r="AJ349" s="13">
        <v>0.59830134204692265</v>
      </c>
      <c r="AK349" s="11">
        <v>0.44754749930211968</v>
      </c>
      <c r="AL349" s="11">
        <v>0.4509011042847843</v>
      </c>
      <c r="AM349" s="12">
        <v>0.36431555915840652</v>
      </c>
    </row>
    <row r="350" spans="1:39" ht="19.95" customHeight="1" x14ac:dyDescent="0.3">
      <c r="A350" s="17" t="s">
        <v>151</v>
      </c>
      <c r="B350" s="7">
        <v>0.10359211498588269</v>
      </c>
      <c r="C350" s="8">
        <v>0.17957070880040499</v>
      </c>
      <c r="D350" s="8">
        <v>0.17643515418285399</v>
      </c>
      <c r="E350" s="9">
        <v>0.11414197349276441</v>
      </c>
      <c r="F350" s="10">
        <v>5.3879771128423223E-2</v>
      </c>
      <c r="G350" s="10">
        <v>3.3136700883543188E-2</v>
      </c>
      <c r="H350" s="11">
        <v>0.1108255885811881</v>
      </c>
      <c r="I350" s="11">
        <v>9.114268796290996E-2</v>
      </c>
      <c r="J350" s="11">
        <v>0.110423546361422</v>
      </c>
      <c r="K350" s="9">
        <v>0.10803189745195151</v>
      </c>
      <c r="L350" s="9">
        <v>9.3704404084709245E-2</v>
      </c>
      <c r="M350" s="11">
        <v>0.1075802636148793</v>
      </c>
      <c r="N350" s="11">
        <v>9.4815277315971336E-2</v>
      </c>
      <c r="O350" s="8">
        <v>0.1236805415032841</v>
      </c>
      <c r="P350" s="10">
        <v>7.3151540910016591E-2</v>
      </c>
      <c r="Q350" s="11">
        <v>0.1091849209597215</v>
      </c>
      <c r="R350" s="12">
        <v>7.0316571981497822E-2</v>
      </c>
      <c r="S350" s="13">
        <v>0.21652506013549411</v>
      </c>
      <c r="T350" s="11">
        <v>0.13391190195307359</v>
      </c>
      <c r="U350" s="9">
        <v>0.1199905700789904</v>
      </c>
      <c r="V350" s="9">
        <v>0.1153602960283321</v>
      </c>
      <c r="W350" s="8">
        <v>0.16963725562053189</v>
      </c>
      <c r="X350" s="9">
        <v>0.1070656987117406</v>
      </c>
      <c r="Y350" s="9">
        <v>0.10195661462320441</v>
      </c>
      <c r="Z350" s="10">
        <v>9.0291000153883652E-2</v>
      </c>
      <c r="AA350" s="11">
        <v>8.1081588755351403E-2</v>
      </c>
      <c r="AB350" s="11">
        <v>8.6736442559890992E-2</v>
      </c>
      <c r="AC350" s="11">
        <v>0.12530196542121139</v>
      </c>
      <c r="AD350" s="11">
        <v>0.12925724320758969</v>
      </c>
      <c r="AE350" s="9">
        <v>7.8504658745795125E-2</v>
      </c>
      <c r="AF350" s="9">
        <v>9.452198591070754E-2</v>
      </c>
      <c r="AG350" s="9">
        <v>0.1116608001738181</v>
      </c>
      <c r="AH350" s="9">
        <v>0.1219043371566353</v>
      </c>
      <c r="AI350" s="11">
        <v>0.1036499085013065</v>
      </c>
      <c r="AJ350" s="11">
        <v>0.11868445214551281</v>
      </c>
      <c r="AK350" s="11">
        <v>9.8116275131860609E-2</v>
      </c>
      <c r="AL350" s="11">
        <v>8.2269272458491013E-2</v>
      </c>
      <c r="AM350" s="11">
        <v>7.2671864272664241E-2</v>
      </c>
    </row>
    <row r="351" spans="1:39" ht="19.95" customHeight="1" x14ac:dyDescent="0.3">
      <c r="A351" s="16" t="s">
        <v>152</v>
      </c>
      <c r="B351" s="7">
        <v>0.41700827347124692</v>
      </c>
      <c r="C351" s="8">
        <v>0.55845294151858604</v>
      </c>
      <c r="D351" s="9">
        <v>0.41063654945901917</v>
      </c>
      <c r="E351" s="8">
        <v>0.49760172501564492</v>
      </c>
      <c r="F351" s="9">
        <v>0.39100549557952802</v>
      </c>
      <c r="G351" s="10">
        <v>0.17640677348294981</v>
      </c>
      <c r="H351" s="11">
        <v>0.3838637809224108</v>
      </c>
      <c r="I351" s="12">
        <v>0.38108249803481148</v>
      </c>
      <c r="J351" s="13">
        <v>0.47513019394129052</v>
      </c>
      <c r="K351" s="9">
        <v>0.41577785883361412</v>
      </c>
      <c r="L351" s="9">
        <v>0.42002105143559032</v>
      </c>
      <c r="M351" s="11">
        <v>0.4254347824885375</v>
      </c>
      <c r="N351" s="11">
        <v>0.39852771352032068</v>
      </c>
      <c r="O351" s="8">
        <v>0.44967195552121669</v>
      </c>
      <c r="P351" s="10">
        <v>0.35316609950604261</v>
      </c>
      <c r="Q351" s="11">
        <v>0.43151407263064478</v>
      </c>
      <c r="R351" s="11">
        <v>0.40508377303025289</v>
      </c>
      <c r="S351" s="11">
        <v>0.34701801114219988</v>
      </c>
      <c r="T351" s="11">
        <v>0.42965098166849069</v>
      </c>
      <c r="U351" s="9">
        <v>0.43542099785360838</v>
      </c>
      <c r="V351" s="8">
        <v>0.46497480667144542</v>
      </c>
      <c r="W351" s="9">
        <v>0.44256202127573258</v>
      </c>
      <c r="X351" s="9">
        <v>0.48248563069829808</v>
      </c>
      <c r="Y351" s="9">
        <v>0.40842031364463699</v>
      </c>
      <c r="Z351" s="9">
        <v>0.39834003332085821</v>
      </c>
      <c r="AA351" s="12">
        <v>0.37258522648849829</v>
      </c>
      <c r="AB351" s="11">
        <v>0.44813257554458269</v>
      </c>
      <c r="AC351" s="11">
        <v>0.41189462062229931</v>
      </c>
      <c r="AD351" s="11">
        <v>0.44698163998039159</v>
      </c>
      <c r="AE351" s="9">
        <v>0.36528422583794468</v>
      </c>
      <c r="AF351" s="9">
        <v>0.37837124896886121</v>
      </c>
      <c r="AG351" s="8">
        <v>0.45535595604490198</v>
      </c>
      <c r="AH351" s="9">
        <v>0.44601554963418788</v>
      </c>
      <c r="AI351" s="11">
        <v>0.41670127878349672</v>
      </c>
      <c r="AJ351" s="13">
        <v>0.47961688990140988</v>
      </c>
      <c r="AK351" s="11">
        <v>0.34943122417025912</v>
      </c>
      <c r="AL351" s="11">
        <v>0.36863183182629328</v>
      </c>
      <c r="AM351" s="12">
        <v>0.29164369488574232</v>
      </c>
    </row>
    <row r="352" spans="1:39" ht="19.95" customHeight="1" x14ac:dyDescent="0.3">
      <c r="A352" s="17" t="s">
        <v>153</v>
      </c>
      <c r="B352" s="7">
        <v>0.24691479606204511</v>
      </c>
      <c r="C352" s="10">
        <v>0.16919443107718879</v>
      </c>
      <c r="D352" s="9">
        <v>0.17872285638755531</v>
      </c>
      <c r="E352" s="9">
        <v>0.23768701692253191</v>
      </c>
      <c r="F352" s="8">
        <v>0.30969132928880788</v>
      </c>
      <c r="G352" s="9">
        <v>0.18616805896687999</v>
      </c>
      <c r="H352" s="11">
        <v>0.26103735129482297</v>
      </c>
      <c r="I352" s="11">
        <v>0.27032372414549871</v>
      </c>
      <c r="J352" s="12">
        <v>0.2143572993546386</v>
      </c>
      <c r="K352" s="9">
        <v>0.23785174973192719</v>
      </c>
      <c r="L352" s="9">
        <v>0.26360913863947938</v>
      </c>
      <c r="M352" s="11">
        <v>0.2385219084010711</v>
      </c>
      <c r="N352" s="11">
        <v>0.26592920130631309</v>
      </c>
      <c r="O352" s="9">
        <v>0.22871746500863141</v>
      </c>
      <c r="P352" s="9">
        <v>0.26510627028597439</v>
      </c>
      <c r="Q352" s="11">
        <v>0.24472661527748019</v>
      </c>
      <c r="R352" s="11">
        <v>0.27147765775969829</v>
      </c>
      <c r="S352" s="11">
        <v>0.19134584548425451</v>
      </c>
      <c r="T352" s="11">
        <v>0.24772049769858301</v>
      </c>
      <c r="U352" s="10">
        <v>0.19000411551833141</v>
      </c>
      <c r="V352" s="10">
        <v>0.16454884598581709</v>
      </c>
      <c r="W352" s="10">
        <v>0.14318311639732489</v>
      </c>
      <c r="X352" s="10">
        <v>0.1566344802243699</v>
      </c>
      <c r="Y352" s="9">
        <v>0.14146490648249629</v>
      </c>
      <c r="Z352" s="8">
        <v>0.30235170598188138</v>
      </c>
      <c r="AA352" s="13">
        <v>0.27850588721561659</v>
      </c>
      <c r="AB352" s="11">
        <v>0.24519707052568979</v>
      </c>
      <c r="AC352" s="11">
        <v>0.23048101352953121</v>
      </c>
      <c r="AD352" s="11">
        <v>0.2113745200692029</v>
      </c>
      <c r="AE352" s="9">
        <v>0.25556013855806181</v>
      </c>
      <c r="AF352" s="9">
        <v>0.27025726832547148</v>
      </c>
      <c r="AG352" s="9">
        <v>0.25240648801971621</v>
      </c>
      <c r="AH352" s="9">
        <v>0.19974338595790059</v>
      </c>
      <c r="AI352" s="11">
        <v>0.24512688541352609</v>
      </c>
      <c r="AJ352" s="11">
        <v>0.2093044752439652</v>
      </c>
      <c r="AK352" s="11">
        <v>0.33302328564696521</v>
      </c>
      <c r="AL352" s="11">
        <v>0.26789961964178521</v>
      </c>
      <c r="AM352" s="11">
        <v>0.31587277396739222</v>
      </c>
    </row>
    <row r="353" spans="1:39" ht="19.95" customHeight="1" x14ac:dyDescent="0.3">
      <c r="A353" s="16" t="s">
        <v>267</v>
      </c>
      <c r="B353" s="7">
        <v>0.23248481548082531</v>
      </c>
      <c r="C353" s="10">
        <v>9.2781918603820193E-2</v>
      </c>
      <c r="D353" s="9">
        <v>0.2342054399705715</v>
      </c>
      <c r="E353" s="10">
        <v>0.1505692845690588</v>
      </c>
      <c r="F353" s="9">
        <v>0.245423404003241</v>
      </c>
      <c r="G353" s="8">
        <v>0.60428846666662694</v>
      </c>
      <c r="H353" s="11">
        <v>0.24427327920157821</v>
      </c>
      <c r="I353" s="11">
        <v>0.25745108985677989</v>
      </c>
      <c r="J353" s="12">
        <v>0.20008896034264889</v>
      </c>
      <c r="K353" s="9">
        <v>0.23833849398250731</v>
      </c>
      <c r="L353" s="9">
        <v>0.22266540584022099</v>
      </c>
      <c r="M353" s="11">
        <v>0.22846304549551211</v>
      </c>
      <c r="N353" s="11">
        <v>0.24072780785739489</v>
      </c>
      <c r="O353" s="10">
        <v>0.19793003796686781</v>
      </c>
      <c r="P353" s="8">
        <v>0.30857608929796643</v>
      </c>
      <c r="Q353" s="11">
        <v>0.21457439113215351</v>
      </c>
      <c r="R353" s="11">
        <v>0.253121997228551</v>
      </c>
      <c r="S353" s="11">
        <v>0.24511108323805161</v>
      </c>
      <c r="T353" s="11">
        <v>0.18871661867985259</v>
      </c>
      <c r="U353" s="9">
        <v>0.25458431654906982</v>
      </c>
      <c r="V353" s="9">
        <v>0.2551160513144054</v>
      </c>
      <c r="W353" s="9">
        <v>0.24461760670641061</v>
      </c>
      <c r="X353" s="9">
        <v>0.25381419036559139</v>
      </c>
      <c r="Y353" s="9">
        <v>0.34815816524966231</v>
      </c>
      <c r="Z353" s="10">
        <v>0.2090172605433768</v>
      </c>
      <c r="AA353" s="11">
        <v>0.26782729754053358</v>
      </c>
      <c r="AB353" s="11">
        <v>0.2199339113698365</v>
      </c>
      <c r="AC353" s="11">
        <v>0.23232240042695809</v>
      </c>
      <c r="AD353" s="11">
        <v>0.21238659674281579</v>
      </c>
      <c r="AE353" s="8">
        <v>0.3006509768581983</v>
      </c>
      <c r="AF353" s="9">
        <v>0.25684949679495978</v>
      </c>
      <c r="AG353" s="10">
        <v>0.18057675576156371</v>
      </c>
      <c r="AH353" s="9">
        <v>0.2323367272512763</v>
      </c>
      <c r="AI353" s="11">
        <v>0.23452192730167071</v>
      </c>
      <c r="AJ353" s="11">
        <v>0.19239418270911221</v>
      </c>
      <c r="AK353" s="11">
        <v>0.2194292150509152</v>
      </c>
      <c r="AL353" s="11">
        <v>0.28119927607343048</v>
      </c>
      <c r="AM353" s="11">
        <v>0.31981166687420132</v>
      </c>
    </row>
    <row r="354" spans="1:39" ht="19.95" customHeight="1" x14ac:dyDescent="0.3">
      <c r="A354" s="17" t="s">
        <v>154</v>
      </c>
      <c r="B354" s="7">
        <v>0.16287572042613541</v>
      </c>
      <c r="C354" s="10">
        <v>8.6071691598955558E-2</v>
      </c>
      <c r="D354" s="9">
        <v>0.16815725746071081</v>
      </c>
      <c r="E354" s="9">
        <v>0.13384730372897979</v>
      </c>
      <c r="F354" s="8">
        <v>0.19926936568625289</v>
      </c>
      <c r="G354" s="8">
        <v>0.24087198387190539</v>
      </c>
      <c r="H354" s="11">
        <v>0.1955269302149773</v>
      </c>
      <c r="I354" s="11">
        <v>0.18346434140634379</v>
      </c>
      <c r="J354" s="12">
        <v>0.11985669980284989</v>
      </c>
      <c r="K354" s="9">
        <v>0.1699930577400883</v>
      </c>
      <c r="L354" s="9">
        <v>0.15011699220474919</v>
      </c>
      <c r="M354" s="11">
        <v>0.1660872851405244</v>
      </c>
      <c r="N354" s="11">
        <v>0.1568308318617043</v>
      </c>
      <c r="O354" s="10">
        <v>0.13084820027464861</v>
      </c>
      <c r="P354" s="8">
        <v>0.2335623304337493</v>
      </c>
      <c r="Q354" s="11">
        <v>0.15255082055900371</v>
      </c>
      <c r="R354" s="11">
        <v>0.16147592423725149</v>
      </c>
      <c r="S354" s="11">
        <v>0.1776954067463116</v>
      </c>
      <c r="T354" s="11">
        <v>0.14424806856105099</v>
      </c>
      <c r="U354" s="9">
        <v>0.20250335991797311</v>
      </c>
      <c r="V354" s="9">
        <v>0.1997347272420909</v>
      </c>
      <c r="W354" s="9">
        <v>0.16771484542842011</v>
      </c>
      <c r="X354" s="9">
        <v>0.18037844819472629</v>
      </c>
      <c r="Y354" s="9">
        <v>0.24229570027238051</v>
      </c>
      <c r="Z354" s="10">
        <v>0.13428698399224809</v>
      </c>
      <c r="AA354" s="11">
        <v>0.18002760658150149</v>
      </c>
      <c r="AB354" s="11">
        <v>0.18618962141396431</v>
      </c>
      <c r="AC354" s="11">
        <v>0.15436909908834229</v>
      </c>
      <c r="AD354" s="11">
        <v>0.13250598961657251</v>
      </c>
      <c r="AE354" s="9">
        <v>0.1992488700518672</v>
      </c>
      <c r="AF354" s="9">
        <v>0.18139482400045581</v>
      </c>
      <c r="AG354" s="10">
        <v>0.1333308204444428</v>
      </c>
      <c r="AH354" s="9">
        <v>0.15838345900167791</v>
      </c>
      <c r="AI354" s="11">
        <v>0.1666164047427606</v>
      </c>
      <c r="AJ354" s="11">
        <v>0.12527885168609129</v>
      </c>
      <c r="AK354" s="11">
        <v>0.19501784875251629</v>
      </c>
      <c r="AL354" s="11">
        <v>0.20926749903685579</v>
      </c>
      <c r="AM354" s="11">
        <v>0.18668722252832209</v>
      </c>
    </row>
    <row r="355" spans="1:39" ht="19.95" customHeight="1" x14ac:dyDescent="0.3">
      <c r="A355" s="16" t="s">
        <v>155</v>
      </c>
      <c r="B355" s="7">
        <v>6.9609095054689873E-2</v>
      </c>
      <c r="C355" s="10">
        <v>6.71022700486464E-3</v>
      </c>
      <c r="D355" s="9">
        <v>6.6048182509860637E-2</v>
      </c>
      <c r="E355" s="10">
        <v>1.6721980840078959E-2</v>
      </c>
      <c r="F355" s="10">
        <v>4.6154038316988028E-2</v>
      </c>
      <c r="G355" s="8">
        <v>0.3634164827947215</v>
      </c>
      <c r="H355" s="11">
        <v>4.8746348986600838E-2</v>
      </c>
      <c r="I355" s="11">
        <v>7.398674845043611E-2</v>
      </c>
      <c r="J355" s="11">
        <v>8.0232260539798969E-2</v>
      </c>
      <c r="K355" s="9">
        <v>6.8345436242418983E-2</v>
      </c>
      <c r="L355" s="9">
        <v>7.2548413635471778E-2</v>
      </c>
      <c r="M355" s="11">
        <v>6.237576035498775E-2</v>
      </c>
      <c r="N355" s="11">
        <v>8.3896975995690543E-2</v>
      </c>
      <c r="O355" s="9">
        <v>6.7081837692219176E-2</v>
      </c>
      <c r="P355" s="9">
        <v>7.50137588642171E-2</v>
      </c>
      <c r="Q355" s="11">
        <v>6.2023570573149771E-2</v>
      </c>
      <c r="R355" s="11">
        <v>9.164607299129951E-2</v>
      </c>
      <c r="S355" s="11">
        <v>6.7415676491740031E-2</v>
      </c>
      <c r="T355" s="11">
        <v>4.4468550118801548E-2</v>
      </c>
      <c r="U355" s="9">
        <v>5.2080956631096631E-2</v>
      </c>
      <c r="V355" s="9">
        <v>5.5381324072314483E-2</v>
      </c>
      <c r="W355" s="9">
        <v>7.690276127799045E-2</v>
      </c>
      <c r="X355" s="9">
        <v>7.3435742170865209E-2</v>
      </c>
      <c r="Y355" s="9">
        <v>0.1058624649772818</v>
      </c>
      <c r="Z355" s="9">
        <v>7.4730276551128696E-2</v>
      </c>
      <c r="AA355" s="11">
        <v>8.7799690959032201E-2</v>
      </c>
      <c r="AB355" s="12">
        <v>3.3744289955872211E-2</v>
      </c>
      <c r="AC355" s="11">
        <v>7.7953301338615874E-2</v>
      </c>
      <c r="AD355" s="11">
        <v>7.9880607126243244E-2</v>
      </c>
      <c r="AE355" s="9">
        <v>0.1014021068063311</v>
      </c>
      <c r="AF355" s="9">
        <v>7.5454672794503991E-2</v>
      </c>
      <c r="AG355" s="10">
        <v>4.7245935317120839E-2</v>
      </c>
      <c r="AH355" s="9">
        <v>7.3953268249598345E-2</v>
      </c>
      <c r="AI355" s="11">
        <v>6.7905522558910164E-2</v>
      </c>
      <c r="AJ355" s="11">
        <v>6.7115331023020822E-2</v>
      </c>
      <c r="AK355" s="11">
        <v>2.441136629839891E-2</v>
      </c>
      <c r="AL355" s="11">
        <v>7.193177703657469E-2</v>
      </c>
      <c r="AM355" s="13">
        <v>0.13312444434587919</v>
      </c>
    </row>
    <row r="356" spans="1:39" ht="19.95" customHeight="1" x14ac:dyDescent="0.3">
      <c r="A356" s="17" t="s">
        <v>20</v>
      </c>
      <c r="B356" s="7">
        <v>0</v>
      </c>
      <c r="C356" s="9">
        <v>0</v>
      </c>
      <c r="D356" s="9">
        <v>0</v>
      </c>
      <c r="E356" s="9">
        <v>0</v>
      </c>
      <c r="F356" s="9">
        <v>0</v>
      </c>
      <c r="G356" s="9">
        <v>0</v>
      </c>
      <c r="H356" s="11">
        <v>0</v>
      </c>
      <c r="I356" s="11">
        <v>0</v>
      </c>
      <c r="J356" s="11">
        <v>0</v>
      </c>
      <c r="K356" s="9">
        <v>0</v>
      </c>
      <c r="L356" s="9">
        <v>0</v>
      </c>
      <c r="M356" s="11">
        <v>0</v>
      </c>
      <c r="N356" s="11">
        <v>0</v>
      </c>
      <c r="O356" s="9">
        <v>0</v>
      </c>
      <c r="P356" s="9">
        <v>0</v>
      </c>
      <c r="Q356" s="11">
        <v>0</v>
      </c>
      <c r="R356" s="11">
        <v>0</v>
      </c>
      <c r="S356" s="11">
        <v>0</v>
      </c>
      <c r="T356" s="11">
        <v>0</v>
      </c>
      <c r="U356" s="9">
        <v>0</v>
      </c>
      <c r="V356" s="9">
        <v>0</v>
      </c>
      <c r="W356" s="9">
        <v>0</v>
      </c>
      <c r="X356" s="9">
        <v>0</v>
      </c>
      <c r="Y356" s="9">
        <v>0</v>
      </c>
      <c r="Z356" s="9">
        <v>0</v>
      </c>
      <c r="AA356" s="11">
        <v>0</v>
      </c>
      <c r="AB356" s="11">
        <v>0</v>
      </c>
      <c r="AC356" s="11">
        <v>0</v>
      </c>
      <c r="AD356" s="11">
        <v>0</v>
      </c>
      <c r="AE356" s="9">
        <v>0</v>
      </c>
      <c r="AF356" s="9">
        <v>0</v>
      </c>
      <c r="AG356" s="9">
        <v>0</v>
      </c>
      <c r="AH356" s="9">
        <v>0</v>
      </c>
      <c r="AI356" s="11">
        <v>0</v>
      </c>
      <c r="AJ356" s="11">
        <v>0</v>
      </c>
      <c r="AK356" s="11">
        <v>0</v>
      </c>
      <c r="AL356" s="11">
        <v>0</v>
      </c>
      <c r="AM356" s="11">
        <v>0</v>
      </c>
    </row>
    <row r="359" spans="1:39" x14ac:dyDescent="0.3">
      <c r="A359" s="1" t="s">
        <v>24</v>
      </c>
    </row>
    <row r="360" spans="1:39" ht="55.05" customHeight="1" x14ac:dyDescent="0.3">
      <c r="A360" s="19" t="s">
        <v>245</v>
      </c>
      <c r="B360" s="33"/>
      <c r="C360" s="33" t="s">
        <v>156</v>
      </c>
      <c r="D360" s="18"/>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c r="AH360" s="18"/>
      <c r="AI360" s="18"/>
      <c r="AJ360" s="18"/>
      <c r="AK360" s="18"/>
      <c r="AL360" s="18"/>
      <c r="AM360" s="18"/>
    </row>
    <row r="361" spans="1:39" ht="22.05" customHeight="1" x14ac:dyDescent="0.3">
      <c r="A361" s="2"/>
      <c r="B361" s="2"/>
      <c r="C361" s="51" t="s">
        <v>1</v>
      </c>
      <c r="D361" s="52"/>
      <c r="E361" s="52"/>
      <c r="F361" s="52"/>
      <c r="G361" s="53"/>
      <c r="H361" s="51" t="s">
        <v>2</v>
      </c>
      <c r="I361" s="52"/>
      <c r="J361" s="53"/>
      <c r="K361" s="51" t="s">
        <v>26</v>
      </c>
      <c r="L361" s="53"/>
      <c r="M361" s="51" t="s">
        <v>28</v>
      </c>
      <c r="N361" s="53"/>
      <c r="O361" s="51" t="s">
        <v>29</v>
      </c>
      <c r="P361" s="53"/>
      <c r="Q361" s="51" t="s">
        <v>30</v>
      </c>
      <c r="R361" s="52"/>
      <c r="S361" s="52"/>
      <c r="T361" s="53"/>
      <c r="U361" s="51" t="s">
        <v>31</v>
      </c>
      <c r="V361" s="52"/>
      <c r="W361" s="52"/>
      <c r="X361" s="52"/>
      <c r="Y361" s="52"/>
      <c r="Z361" s="53"/>
      <c r="AA361" s="51" t="s">
        <v>32</v>
      </c>
      <c r="AB361" s="52"/>
      <c r="AC361" s="52"/>
      <c r="AD361" s="53"/>
      <c r="AE361" s="51" t="s">
        <v>33</v>
      </c>
      <c r="AF361" s="52"/>
      <c r="AG361" s="52"/>
      <c r="AH361" s="53"/>
      <c r="AI361" s="51" t="s">
        <v>34</v>
      </c>
      <c r="AJ361" s="52"/>
      <c r="AK361" s="52"/>
      <c r="AL361" s="52"/>
      <c r="AM361" s="53"/>
    </row>
    <row r="362" spans="1:39" ht="58.05" customHeight="1" x14ac:dyDescent="0.3">
      <c r="A362" s="3" t="s">
        <v>35</v>
      </c>
      <c r="B362" s="3" t="s">
        <v>0</v>
      </c>
      <c r="C362" s="3" t="s">
        <v>3</v>
      </c>
      <c r="D362" s="3" t="s">
        <v>4</v>
      </c>
      <c r="E362" s="3" t="s">
        <v>5</v>
      </c>
      <c r="F362" s="3" t="s">
        <v>6</v>
      </c>
      <c r="G362" s="3" t="s">
        <v>7</v>
      </c>
      <c r="H362" s="3" t="s">
        <v>8</v>
      </c>
      <c r="I362" s="3" t="s">
        <v>9</v>
      </c>
      <c r="J362" s="3" t="s">
        <v>10</v>
      </c>
      <c r="K362" s="3" t="s">
        <v>36</v>
      </c>
      <c r="L362" s="3" t="s">
        <v>37</v>
      </c>
      <c r="M362" s="3" t="s">
        <v>40</v>
      </c>
      <c r="N362" s="3" t="s">
        <v>41</v>
      </c>
      <c r="O362" s="3" t="s">
        <v>42</v>
      </c>
      <c r="P362" s="3" t="s">
        <v>43</v>
      </c>
      <c r="Q362" s="3" t="s">
        <v>44</v>
      </c>
      <c r="R362" s="3" t="s">
        <v>45</v>
      </c>
      <c r="S362" s="3" t="s">
        <v>46</v>
      </c>
      <c r="T362" s="3" t="s">
        <v>47</v>
      </c>
      <c r="U362" s="3" t="s">
        <v>48</v>
      </c>
      <c r="V362" s="3" t="s">
        <v>49</v>
      </c>
      <c r="W362" s="3" t="s">
        <v>50</v>
      </c>
      <c r="X362" s="3" t="s">
        <v>51</v>
      </c>
      <c r="Y362" s="3" t="s">
        <v>52</v>
      </c>
      <c r="Z362" s="3" t="s">
        <v>53</v>
      </c>
      <c r="AA362" s="3" t="s">
        <v>54</v>
      </c>
      <c r="AB362" s="3" t="s">
        <v>55</v>
      </c>
      <c r="AC362" s="3" t="s">
        <v>56</v>
      </c>
      <c r="AD362" s="3" t="s">
        <v>57</v>
      </c>
      <c r="AE362" s="3" t="s">
        <v>58</v>
      </c>
      <c r="AF362" s="3" t="s">
        <v>59</v>
      </c>
      <c r="AG362" s="3" t="s">
        <v>60</v>
      </c>
      <c r="AH362" s="3" t="s">
        <v>61</v>
      </c>
      <c r="AI362" s="3" t="s">
        <v>62</v>
      </c>
      <c r="AJ362" s="3" t="s">
        <v>63</v>
      </c>
      <c r="AK362" s="3" t="s">
        <v>64</v>
      </c>
      <c r="AL362" s="3" t="s">
        <v>65</v>
      </c>
      <c r="AM362" s="3" t="s">
        <v>47</v>
      </c>
    </row>
    <row r="363" spans="1:39" ht="19.95" customHeight="1" x14ac:dyDescent="0.3">
      <c r="A363" s="14" t="s">
        <v>11</v>
      </c>
      <c r="B363" s="4">
        <v>1305.230598211288</v>
      </c>
      <c r="C363" s="5">
        <v>227.5209065079689</v>
      </c>
      <c r="D363" s="5">
        <v>168.38348168134689</v>
      </c>
      <c r="E363" s="5">
        <v>249.34062659740451</v>
      </c>
      <c r="F363" s="5">
        <v>407.83900648355478</v>
      </c>
      <c r="G363" s="5">
        <v>132.17134237289429</v>
      </c>
      <c r="H363" s="6">
        <v>350.3985081911087</v>
      </c>
      <c r="I363" s="6">
        <v>468.26805198192602</v>
      </c>
      <c r="J363" s="6">
        <v>486.56403803825378</v>
      </c>
      <c r="K363" s="5">
        <v>817.9741302728653</v>
      </c>
      <c r="L363" s="5">
        <v>481.83089023828512</v>
      </c>
      <c r="M363" s="6">
        <v>875.14274096488953</v>
      </c>
      <c r="N363" s="6">
        <v>424.06160753965378</v>
      </c>
      <c r="O363" s="5">
        <v>746.85380750894547</v>
      </c>
      <c r="P363" s="5">
        <v>398.51116687059402</v>
      </c>
      <c r="Q363" s="6">
        <v>711.89349508285522</v>
      </c>
      <c r="R363" s="6">
        <v>300.52561974525452</v>
      </c>
      <c r="S363" s="6">
        <v>73.693696200847626</v>
      </c>
      <c r="T363" s="6">
        <v>83.917320907115936</v>
      </c>
      <c r="U363" s="5">
        <v>217.21252238750461</v>
      </c>
      <c r="V363" s="5">
        <v>339.78705275058752</v>
      </c>
      <c r="W363" s="5">
        <v>156.33339750766751</v>
      </c>
      <c r="X363" s="5">
        <v>217.1966395974159</v>
      </c>
      <c r="Y363" s="5">
        <v>45.496964335441589</v>
      </c>
      <c r="Z363" s="5">
        <v>647.5257516503334</v>
      </c>
      <c r="AA363" s="6">
        <v>359.23043292760849</v>
      </c>
      <c r="AB363" s="6">
        <v>330.57172703742981</v>
      </c>
      <c r="AC363" s="6">
        <v>270.2878583073616</v>
      </c>
      <c r="AD363" s="6">
        <v>229.39848268032071</v>
      </c>
      <c r="AE363" s="5">
        <v>212.6623258590698</v>
      </c>
      <c r="AF363" s="5">
        <v>370.57232797145838</v>
      </c>
      <c r="AG363" s="5">
        <v>447.33188199996948</v>
      </c>
      <c r="AH363" s="5">
        <v>274.66406238079071</v>
      </c>
      <c r="AI363" s="6">
        <v>833.15739321708679</v>
      </c>
      <c r="AJ363" s="6">
        <v>267.58738559484482</v>
      </c>
      <c r="AK363" s="6">
        <v>59.049890398979187</v>
      </c>
      <c r="AL363" s="6">
        <v>73.078905582427979</v>
      </c>
      <c r="AM363" s="6">
        <v>72.357023417949677</v>
      </c>
    </row>
    <row r="364" spans="1:39" ht="19.95" customHeight="1" x14ac:dyDescent="0.3">
      <c r="A364" s="15" t="s">
        <v>12</v>
      </c>
      <c r="B364" s="4">
        <v>1319</v>
      </c>
      <c r="C364" s="5">
        <v>225</v>
      </c>
      <c r="D364" s="5">
        <v>173</v>
      </c>
      <c r="E364" s="5">
        <v>254</v>
      </c>
      <c r="F364" s="5">
        <v>409</v>
      </c>
      <c r="G364" s="5">
        <v>138</v>
      </c>
      <c r="H364" s="6">
        <v>282</v>
      </c>
      <c r="I364" s="6">
        <v>528</v>
      </c>
      <c r="J364" s="6">
        <v>509</v>
      </c>
      <c r="K364" s="5">
        <v>833</v>
      </c>
      <c r="L364" s="5">
        <v>481</v>
      </c>
      <c r="M364" s="6">
        <v>889</v>
      </c>
      <c r="N364" s="6">
        <v>424</v>
      </c>
      <c r="O364" s="5">
        <v>780</v>
      </c>
      <c r="P364" s="5">
        <v>395</v>
      </c>
      <c r="Q364" s="6">
        <v>745</v>
      </c>
      <c r="R364" s="6">
        <v>286</v>
      </c>
      <c r="S364" s="6">
        <v>73</v>
      </c>
      <c r="T364" s="6">
        <v>85</v>
      </c>
      <c r="U364" s="5">
        <v>220</v>
      </c>
      <c r="V364" s="5">
        <v>335</v>
      </c>
      <c r="W364" s="5">
        <v>156</v>
      </c>
      <c r="X364" s="5">
        <v>220</v>
      </c>
      <c r="Y364" s="5">
        <v>45</v>
      </c>
      <c r="Z364" s="5">
        <v>665</v>
      </c>
      <c r="AA364" s="6">
        <v>358</v>
      </c>
      <c r="AB364" s="6">
        <v>335</v>
      </c>
      <c r="AC364" s="6">
        <v>279</v>
      </c>
      <c r="AD364" s="6">
        <v>233</v>
      </c>
      <c r="AE364" s="5">
        <v>199</v>
      </c>
      <c r="AF364" s="5">
        <v>423</v>
      </c>
      <c r="AG364" s="5">
        <v>474</v>
      </c>
      <c r="AH364" s="5">
        <v>223</v>
      </c>
      <c r="AI364" s="6">
        <v>847</v>
      </c>
      <c r="AJ364" s="6">
        <v>281</v>
      </c>
      <c r="AK364" s="6">
        <v>48</v>
      </c>
      <c r="AL364" s="6">
        <v>72</v>
      </c>
      <c r="AM364" s="6">
        <v>71</v>
      </c>
    </row>
    <row r="365" spans="1:39" ht="19.95" customHeight="1" x14ac:dyDescent="0.3">
      <c r="A365" s="16" t="s">
        <v>266</v>
      </c>
      <c r="B365" s="7">
        <v>0.19118427527090459</v>
      </c>
      <c r="C365" s="10">
        <v>9.061124582439814E-2</v>
      </c>
      <c r="D365" s="8">
        <v>0.24433555698415191</v>
      </c>
      <c r="E365" s="9">
        <v>0.16642174105389629</v>
      </c>
      <c r="F365" s="8">
        <v>0.24856842601938459</v>
      </c>
      <c r="G365" s="9">
        <v>0.14985269545096669</v>
      </c>
      <c r="H365" s="13">
        <v>0.31354164278494512</v>
      </c>
      <c r="I365" s="11">
        <v>0.19245405166351601</v>
      </c>
      <c r="J365" s="12">
        <v>0.1018467341402665</v>
      </c>
      <c r="K365" s="10">
        <v>0.15887881031384751</v>
      </c>
      <c r="L365" s="8">
        <v>0.2481800393412715</v>
      </c>
      <c r="M365" s="11">
        <v>0.1928043437636765</v>
      </c>
      <c r="N365" s="11">
        <v>0.1857354794542786</v>
      </c>
      <c r="O365" s="9">
        <v>0.17111530241841669</v>
      </c>
      <c r="P365" s="9">
        <v>0.22363339396421619</v>
      </c>
      <c r="Q365" s="12">
        <v>0.16639732670429089</v>
      </c>
      <c r="R365" s="13">
        <v>0.2356093192690655</v>
      </c>
      <c r="S365" s="11">
        <v>0.25817220322947332</v>
      </c>
      <c r="T365" s="11">
        <v>0.1331714906181066</v>
      </c>
      <c r="U365" s="9">
        <v>0.2204715094086136</v>
      </c>
      <c r="V365" s="9">
        <v>0.19674007433082061</v>
      </c>
      <c r="W365" s="9">
        <v>0.17803780152318591</v>
      </c>
      <c r="X365" s="9">
        <v>0.20669621606794311</v>
      </c>
      <c r="Y365" s="8">
        <v>0.39891918668927479</v>
      </c>
      <c r="Z365" s="10">
        <v>0.1669753462931744</v>
      </c>
      <c r="AA365" s="11">
        <v>0.22547629956082429</v>
      </c>
      <c r="AB365" s="11">
        <v>0.2165493557269752</v>
      </c>
      <c r="AC365" s="11">
        <v>0.17068669250173571</v>
      </c>
      <c r="AD365" s="12">
        <v>0.13232564929646279</v>
      </c>
      <c r="AE365" s="8">
        <v>0.25657116896577348</v>
      </c>
      <c r="AF365" s="9">
        <v>0.17459985500578051</v>
      </c>
      <c r="AG365" s="9">
        <v>0.18930947423862779</v>
      </c>
      <c r="AH365" s="9">
        <v>0.16598642691021309</v>
      </c>
      <c r="AI365" s="13">
        <v>0.22368585567198129</v>
      </c>
      <c r="AJ365" s="12">
        <v>7.6448269466587879E-2</v>
      </c>
      <c r="AK365" s="11">
        <v>0.27810855540253332</v>
      </c>
      <c r="AL365" s="11">
        <v>0.27156322317592752</v>
      </c>
      <c r="AM365" s="12">
        <v>8.9136145229366567E-2</v>
      </c>
    </row>
    <row r="366" spans="1:39" ht="19.95" customHeight="1" x14ac:dyDescent="0.3">
      <c r="A366" s="17" t="s">
        <v>151</v>
      </c>
      <c r="B366" s="7">
        <v>2.8638517327633711E-2</v>
      </c>
      <c r="C366" s="9">
        <v>8.1757093118918402E-3</v>
      </c>
      <c r="D366" s="9">
        <v>4.2504981289344448E-2</v>
      </c>
      <c r="E366" s="9">
        <v>1.3952357831213451E-2</v>
      </c>
      <c r="F366" s="9">
        <v>3.9050892339965407E-2</v>
      </c>
      <c r="G366" s="9">
        <v>3.0586425009333621E-2</v>
      </c>
      <c r="H366" s="13">
        <v>4.5108038027472111E-2</v>
      </c>
      <c r="I366" s="11">
        <v>3.6568786483641938E-2</v>
      </c>
      <c r="J366" s="12">
        <v>9.145939924129395E-3</v>
      </c>
      <c r="K366" s="9">
        <v>2.49808401695828E-2</v>
      </c>
      <c r="L366" s="9">
        <v>3.5170406122885078E-2</v>
      </c>
      <c r="M366" s="11">
        <v>3.0438945425255048E-2</v>
      </c>
      <c r="N366" s="11">
        <v>2.5329920891008471E-2</v>
      </c>
      <c r="O366" s="9">
        <v>2.9066748576106229E-2</v>
      </c>
      <c r="P366" s="9">
        <v>3.1278256348407613E-2</v>
      </c>
      <c r="Q366" s="11">
        <v>2.4272590676744189E-2</v>
      </c>
      <c r="R366" s="11">
        <v>3.9877975905273318E-2</v>
      </c>
      <c r="S366" s="11">
        <v>4.8245845438071068E-2</v>
      </c>
      <c r="T366" s="11">
        <v>1.450411551142646E-2</v>
      </c>
      <c r="U366" s="9">
        <v>2.6080458186079819E-2</v>
      </c>
      <c r="V366" s="9">
        <v>1.9372858313028658E-2</v>
      </c>
      <c r="W366" s="9">
        <v>1.7377208401604869E-2</v>
      </c>
      <c r="X366" s="9">
        <v>1.195843657602289E-2</v>
      </c>
      <c r="Y366" s="8">
        <v>8.3136765715156116E-2</v>
      </c>
      <c r="Z366" s="9">
        <v>3.0197508218974361E-2</v>
      </c>
      <c r="AA366" s="11">
        <v>3.8936227252873067E-2</v>
      </c>
      <c r="AB366" s="11">
        <v>2.2098553891661279E-2</v>
      </c>
      <c r="AC366" s="11">
        <v>2.5217624608111049E-2</v>
      </c>
      <c r="AD366" s="11">
        <v>3.2911974607492588E-2</v>
      </c>
      <c r="AE366" s="9">
        <v>4.6644960917561533E-2</v>
      </c>
      <c r="AF366" s="9">
        <v>2.4522457034359769E-2</v>
      </c>
      <c r="AG366" s="9">
        <v>2.3159972103699231E-2</v>
      </c>
      <c r="AH366" s="9">
        <v>2.91727474523828E-2</v>
      </c>
      <c r="AI366" s="11">
        <v>3.058101872939328E-2</v>
      </c>
      <c r="AJ366" s="12">
        <v>7.508131594496357E-3</v>
      </c>
      <c r="AK366" s="13">
        <v>8.0783882497835857E-2</v>
      </c>
      <c r="AL366" s="13">
        <v>7.0084609293662767E-2</v>
      </c>
      <c r="AM366" s="11">
        <v>0</v>
      </c>
    </row>
    <row r="367" spans="1:39" ht="19.95" customHeight="1" x14ac:dyDescent="0.3">
      <c r="A367" s="16" t="s">
        <v>152</v>
      </c>
      <c r="B367" s="7">
        <v>0.16254575794327089</v>
      </c>
      <c r="C367" s="10">
        <v>8.2435536512506305E-2</v>
      </c>
      <c r="D367" s="9">
        <v>0.2018305756948075</v>
      </c>
      <c r="E367" s="9">
        <v>0.15246938322268291</v>
      </c>
      <c r="F367" s="8">
        <v>0.20951753367941919</v>
      </c>
      <c r="G367" s="9">
        <v>0.1192662704416331</v>
      </c>
      <c r="H367" s="13">
        <v>0.26843360475747302</v>
      </c>
      <c r="I367" s="11">
        <v>0.15588526517987411</v>
      </c>
      <c r="J367" s="12">
        <v>9.2700794216137153E-2</v>
      </c>
      <c r="K367" s="10">
        <v>0.13389797014426469</v>
      </c>
      <c r="L367" s="8">
        <v>0.2130096332183864</v>
      </c>
      <c r="M367" s="11">
        <v>0.16236539833842151</v>
      </c>
      <c r="N367" s="11">
        <v>0.16040555856327021</v>
      </c>
      <c r="O367" s="9">
        <v>0.14204855384231049</v>
      </c>
      <c r="P367" s="9">
        <v>0.19235513761580861</v>
      </c>
      <c r="Q367" s="11">
        <v>0.14212473602754669</v>
      </c>
      <c r="R367" s="11">
        <v>0.19573134336379219</v>
      </c>
      <c r="S367" s="11">
        <v>0.2099263577914022</v>
      </c>
      <c r="T367" s="11">
        <v>0.1186673751066801</v>
      </c>
      <c r="U367" s="9">
        <v>0.19439105122253381</v>
      </c>
      <c r="V367" s="9">
        <v>0.1773672160177919</v>
      </c>
      <c r="W367" s="9">
        <v>0.16066059312158101</v>
      </c>
      <c r="X367" s="9">
        <v>0.1947377794919202</v>
      </c>
      <c r="Y367" s="8">
        <v>0.31578242097411863</v>
      </c>
      <c r="Z367" s="10">
        <v>0.13677783807419999</v>
      </c>
      <c r="AA367" s="11">
        <v>0.18654007230795119</v>
      </c>
      <c r="AB367" s="11">
        <v>0.19445080183531391</v>
      </c>
      <c r="AC367" s="11">
        <v>0.1454690678936246</v>
      </c>
      <c r="AD367" s="12">
        <v>9.9413674688970194E-2</v>
      </c>
      <c r="AE367" s="8">
        <v>0.20992620804821199</v>
      </c>
      <c r="AF367" s="9">
        <v>0.15007739797142081</v>
      </c>
      <c r="AG367" s="9">
        <v>0.1661495021349286</v>
      </c>
      <c r="AH367" s="9">
        <v>0.1368136794578303</v>
      </c>
      <c r="AI367" s="13">
        <v>0.19310483694258809</v>
      </c>
      <c r="AJ367" s="12">
        <v>6.8940137872091523E-2</v>
      </c>
      <c r="AK367" s="11">
        <v>0.19732467290469749</v>
      </c>
      <c r="AL367" s="11">
        <v>0.20147861388226471</v>
      </c>
      <c r="AM367" s="11">
        <v>8.9136145229366567E-2</v>
      </c>
    </row>
    <row r="368" spans="1:39" ht="19.95" customHeight="1" x14ac:dyDescent="0.3">
      <c r="A368" s="17" t="s">
        <v>153</v>
      </c>
      <c r="B368" s="7">
        <v>0.31364165797581572</v>
      </c>
      <c r="C368" s="9">
        <v>0.26274176758378281</v>
      </c>
      <c r="D368" s="9">
        <v>0.2405569480758806</v>
      </c>
      <c r="E368" s="9">
        <v>0.33782255629010949</v>
      </c>
      <c r="F368" s="8">
        <v>0.36287406981117931</v>
      </c>
      <c r="G368" s="10">
        <v>0.18178427860009441</v>
      </c>
      <c r="H368" s="11">
        <v>0.34051046633287568</v>
      </c>
      <c r="I368" s="11">
        <v>0.32454111761011151</v>
      </c>
      <c r="J368" s="11">
        <v>0.28380250431717141</v>
      </c>
      <c r="K368" s="10">
        <v>0.27320398762210918</v>
      </c>
      <c r="L368" s="8">
        <v>0.3808031467061575</v>
      </c>
      <c r="M368" s="11">
        <v>0.29797352621836698</v>
      </c>
      <c r="N368" s="11">
        <v>0.34802638498741473</v>
      </c>
      <c r="O368" s="9">
        <v>0.30382344399371092</v>
      </c>
      <c r="P368" s="9">
        <v>0.31840274482990277</v>
      </c>
      <c r="Q368" s="11">
        <v>0.29396341785428343</v>
      </c>
      <c r="R368" s="11">
        <v>0.34655678831376419</v>
      </c>
      <c r="S368" s="11">
        <v>0.29807871593436919</v>
      </c>
      <c r="T368" s="11">
        <v>0.36489945235198717</v>
      </c>
      <c r="U368" s="10">
        <v>0.1985844015428079</v>
      </c>
      <c r="V368" s="9">
        <v>0.29373052486328849</v>
      </c>
      <c r="W368" s="10">
        <v>0.2152994238978079</v>
      </c>
      <c r="X368" s="10">
        <v>0.22842325643172459</v>
      </c>
      <c r="Y368" s="9">
        <v>0.23685275317642621</v>
      </c>
      <c r="Z368" s="8">
        <v>0.36636062259289792</v>
      </c>
      <c r="AA368" s="11">
        <v>0.31601277024665131</v>
      </c>
      <c r="AB368" s="11">
        <v>0.33466662993966062</v>
      </c>
      <c r="AC368" s="11">
        <v>0.32774412665595298</v>
      </c>
      <c r="AD368" s="11">
        <v>0.27128931405792012</v>
      </c>
      <c r="AE368" s="9">
        <v>0.3511369335237749</v>
      </c>
      <c r="AF368" s="9">
        <v>0.32856176285385341</v>
      </c>
      <c r="AG368" s="9">
        <v>0.28818059171968807</v>
      </c>
      <c r="AH368" s="9">
        <v>0.30594766335347162</v>
      </c>
      <c r="AI368" s="11">
        <v>0.30991172045739229</v>
      </c>
      <c r="AJ368" s="11">
        <v>0.285371036670578</v>
      </c>
      <c r="AK368" s="11">
        <v>0.37705151063957598</v>
      </c>
      <c r="AL368" s="11">
        <v>0.32026516399290761</v>
      </c>
      <c r="AM368" s="11">
        <v>0.40270147468278639</v>
      </c>
    </row>
    <row r="369" spans="1:39" ht="19.95" customHeight="1" x14ac:dyDescent="0.3">
      <c r="A369" s="16" t="s">
        <v>267</v>
      </c>
      <c r="B369" s="7">
        <v>0.49517406675327968</v>
      </c>
      <c r="C369" s="8">
        <v>0.64664698659181907</v>
      </c>
      <c r="D369" s="9">
        <v>0.51510749493996744</v>
      </c>
      <c r="E369" s="9">
        <v>0.49575570265599411</v>
      </c>
      <c r="F369" s="10">
        <v>0.38855750416943607</v>
      </c>
      <c r="G369" s="8">
        <v>0.66836302594893893</v>
      </c>
      <c r="H369" s="12">
        <v>0.34594789088217909</v>
      </c>
      <c r="I369" s="11">
        <v>0.48300483072637262</v>
      </c>
      <c r="J369" s="13">
        <v>0.61435076154256207</v>
      </c>
      <c r="K369" s="8">
        <v>0.56791720206404328</v>
      </c>
      <c r="L369" s="10">
        <v>0.37101681395257102</v>
      </c>
      <c r="M369" s="11">
        <v>0.50922213001795646</v>
      </c>
      <c r="N369" s="11">
        <v>0.46623813555830668</v>
      </c>
      <c r="O369" s="9">
        <v>0.52506125358787237</v>
      </c>
      <c r="P369" s="9">
        <v>0.45796386120588101</v>
      </c>
      <c r="Q369" s="13">
        <v>0.53963925544142566</v>
      </c>
      <c r="R369" s="12">
        <v>0.41783389241717028</v>
      </c>
      <c r="S369" s="11">
        <v>0.44374908083615749</v>
      </c>
      <c r="T369" s="11">
        <v>0.5019290570299062</v>
      </c>
      <c r="U369" s="8">
        <v>0.58094408904857853</v>
      </c>
      <c r="V369" s="9">
        <v>0.50952940080589093</v>
      </c>
      <c r="W369" s="8">
        <v>0.60666277457900619</v>
      </c>
      <c r="X369" s="9">
        <v>0.56488052750033224</v>
      </c>
      <c r="Y369" s="9">
        <v>0.36422806013429898</v>
      </c>
      <c r="Z369" s="10">
        <v>0.46666403111392768</v>
      </c>
      <c r="AA369" s="11">
        <v>0.45851093019252442</v>
      </c>
      <c r="AB369" s="11">
        <v>0.44878401433336418</v>
      </c>
      <c r="AC369" s="11">
        <v>0.50156918084231128</v>
      </c>
      <c r="AD369" s="13">
        <v>0.59638503664561715</v>
      </c>
      <c r="AE369" s="10">
        <v>0.39229189751045163</v>
      </c>
      <c r="AF369" s="9">
        <v>0.49683838214036602</v>
      </c>
      <c r="AG369" s="9">
        <v>0.522509934041684</v>
      </c>
      <c r="AH369" s="9">
        <v>0.5280659097363154</v>
      </c>
      <c r="AI369" s="12">
        <v>0.46640242387062641</v>
      </c>
      <c r="AJ369" s="13">
        <v>0.63818069386283405</v>
      </c>
      <c r="AK369" s="12">
        <v>0.34483993395789059</v>
      </c>
      <c r="AL369" s="11">
        <v>0.40817161283116488</v>
      </c>
      <c r="AM369" s="11">
        <v>0.50816238008784698</v>
      </c>
    </row>
    <row r="370" spans="1:39" ht="19.95" customHeight="1" x14ac:dyDescent="0.3">
      <c r="A370" s="17" t="s">
        <v>154</v>
      </c>
      <c r="B370" s="7">
        <v>0.29259797659498249</v>
      </c>
      <c r="C370" s="8">
        <v>0.38191710472886781</v>
      </c>
      <c r="D370" s="9">
        <v>0.238529575067532</v>
      </c>
      <c r="E370" s="9">
        <v>0.35184530546652271</v>
      </c>
      <c r="F370" s="9">
        <v>0.26841264988581809</v>
      </c>
      <c r="G370" s="10">
        <v>0.2310656465370157</v>
      </c>
      <c r="H370" s="12">
        <v>0.22590326323854079</v>
      </c>
      <c r="I370" s="11">
        <v>0.29443545281535588</v>
      </c>
      <c r="J370" s="13">
        <v>0.33885971173021212</v>
      </c>
      <c r="K370" s="8">
        <v>0.32893095376952192</v>
      </c>
      <c r="L370" s="10">
        <v>0.2342125079220711</v>
      </c>
      <c r="M370" s="13">
        <v>0.31606089473680282</v>
      </c>
      <c r="N370" s="12">
        <v>0.24319473375599421</v>
      </c>
      <c r="O370" s="9">
        <v>0.3099458536888845</v>
      </c>
      <c r="P370" s="9">
        <v>0.26479899975589333</v>
      </c>
      <c r="Q370" s="13">
        <v>0.32246365181440612</v>
      </c>
      <c r="R370" s="11">
        <v>0.25202242957239368</v>
      </c>
      <c r="S370" s="11">
        <v>0.28543899638790748</v>
      </c>
      <c r="T370" s="11">
        <v>0.21834376461057819</v>
      </c>
      <c r="U370" s="8">
        <v>0.37906038220554811</v>
      </c>
      <c r="V370" s="9">
        <v>0.28247774357310279</v>
      </c>
      <c r="W370" s="9">
        <v>0.3389652123764334</v>
      </c>
      <c r="X370" s="8">
        <v>0.34536336144598162</v>
      </c>
      <c r="Y370" s="9">
        <v>0.18455628700531079</v>
      </c>
      <c r="Z370" s="10">
        <v>0.25940696830031568</v>
      </c>
      <c r="AA370" s="11">
        <v>0.26062554596607862</v>
      </c>
      <c r="AB370" s="12">
        <v>0.23925109710613371</v>
      </c>
      <c r="AC370" s="11">
        <v>0.33070985115711798</v>
      </c>
      <c r="AD370" s="13">
        <v>0.36444637303901389</v>
      </c>
      <c r="AE370" s="9">
        <v>0.24184633297109559</v>
      </c>
      <c r="AF370" s="9">
        <v>0.30050863222138402</v>
      </c>
      <c r="AG370" s="9">
        <v>0.28901159073657501</v>
      </c>
      <c r="AH370" s="9">
        <v>0.32706115738587382</v>
      </c>
      <c r="AI370" s="11">
        <v>0.27601556887922207</v>
      </c>
      <c r="AJ370" s="13">
        <v>0.35968276803062699</v>
      </c>
      <c r="AK370" s="11">
        <v>0.2567964950699963</v>
      </c>
      <c r="AL370" s="11">
        <v>0.26796390430246469</v>
      </c>
      <c r="AM370" s="11">
        <v>0.28954390175984029</v>
      </c>
    </row>
    <row r="371" spans="1:39" ht="19.95" customHeight="1" x14ac:dyDescent="0.3">
      <c r="A371" s="16" t="s">
        <v>155</v>
      </c>
      <c r="B371" s="7">
        <v>0.2025760901582972</v>
      </c>
      <c r="C371" s="8">
        <v>0.26472988186295138</v>
      </c>
      <c r="D371" s="8">
        <v>0.27657791987243552</v>
      </c>
      <c r="E371" s="10">
        <v>0.14391039718947141</v>
      </c>
      <c r="F371" s="10">
        <v>0.1201448542836179</v>
      </c>
      <c r="G371" s="8">
        <v>0.43729737941192331</v>
      </c>
      <c r="H371" s="12">
        <v>0.1200446276436383</v>
      </c>
      <c r="I371" s="11">
        <v>0.18856937791101669</v>
      </c>
      <c r="J371" s="13">
        <v>0.27549104981235012</v>
      </c>
      <c r="K371" s="8">
        <v>0.2389862482945215</v>
      </c>
      <c r="L371" s="10">
        <v>0.13680430603049989</v>
      </c>
      <c r="M371" s="11">
        <v>0.19316123528115359</v>
      </c>
      <c r="N371" s="11">
        <v>0.2230434018023125</v>
      </c>
      <c r="O371" s="9">
        <v>0.2151153998989879</v>
      </c>
      <c r="P371" s="9">
        <v>0.19316486144998771</v>
      </c>
      <c r="Q371" s="11">
        <v>0.2171756036270196</v>
      </c>
      <c r="R371" s="11">
        <v>0.16581146284477649</v>
      </c>
      <c r="S371" s="11">
        <v>0.1583100844482499</v>
      </c>
      <c r="T371" s="11">
        <v>0.28358529241932801</v>
      </c>
      <c r="U371" s="9">
        <v>0.20188370684303039</v>
      </c>
      <c r="V371" s="9">
        <v>0.22705165723278811</v>
      </c>
      <c r="W371" s="8">
        <v>0.26769756220257279</v>
      </c>
      <c r="X371" s="9">
        <v>0.2195171660543507</v>
      </c>
      <c r="Y371" s="9">
        <v>0.1796717731289883</v>
      </c>
      <c r="Z371" s="9">
        <v>0.207257062813612</v>
      </c>
      <c r="AA371" s="11">
        <v>0.1978853842264458</v>
      </c>
      <c r="AB371" s="11">
        <v>0.20953291722723061</v>
      </c>
      <c r="AC371" s="11">
        <v>0.17085932968519341</v>
      </c>
      <c r="AD371" s="11">
        <v>0.2319386636066032</v>
      </c>
      <c r="AE371" s="10">
        <v>0.15044556453935601</v>
      </c>
      <c r="AF371" s="9">
        <v>0.19632974991898211</v>
      </c>
      <c r="AG371" s="8">
        <v>0.23349834330510899</v>
      </c>
      <c r="AH371" s="9">
        <v>0.20100475235044149</v>
      </c>
      <c r="AI371" s="11">
        <v>0.19038685499140429</v>
      </c>
      <c r="AJ371" s="13">
        <v>0.27849792583220712</v>
      </c>
      <c r="AK371" s="12">
        <v>8.8043438887894329E-2</v>
      </c>
      <c r="AL371" s="11">
        <v>0.14020770852870021</v>
      </c>
      <c r="AM371" s="11">
        <v>0.21861847832800671</v>
      </c>
    </row>
    <row r="372" spans="1:39" ht="19.95" customHeight="1" x14ac:dyDescent="0.3">
      <c r="A372" s="17" t="s">
        <v>20</v>
      </c>
      <c r="B372" s="7">
        <v>0</v>
      </c>
      <c r="C372" s="9">
        <v>0</v>
      </c>
      <c r="D372" s="9">
        <v>0</v>
      </c>
      <c r="E372" s="9">
        <v>0</v>
      </c>
      <c r="F372" s="9">
        <v>0</v>
      </c>
      <c r="G372" s="9">
        <v>0</v>
      </c>
      <c r="H372" s="11">
        <v>0</v>
      </c>
      <c r="I372" s="11">
        <v>0</v>
      </c>
      <c r="J372" s="11">
        <v>0</v>
      </c>
      <c r="K372" s="9">
        <v>0</v>
      </c>
      <c r="L372" s="9">
        <v>0</v>
      </c>
      <c r="M372" s="11">
        <v>0</v>
      </c>
      <c r="N372" s="11">
        <v>0</v>
      </c>
      <c r="O372" s="9">
        <v>0</v>
      </c>
      <c r="P372" s="9">
        <v>0</v>
      </c>
      <c r="Q372" s="11">
        <v>0</v>
      </c>
      <c r="R372" s="11">
        <v>0</v>
      </c>
      <c r="S372" s="11">
        <v>0</v>
      </c>
      <c r="T372" s="11">
        <v>0</v>
      </c>
      <c r="U372" s="9">
        <v>0</v>
      </c>
      <c r="V372" s="9">
        <v>0</v>
      </c>
      <c r="W372" s="9">
        <v>0</v>
      </c>
      <c r="X372" s="9">
        <v>0</v>
      </c>
      <c r="Y372" s="9">
        <v>0</v>
      </c>
      <c r="Z372" s="9">
        <v>0</v>
      </c>
      <c r="AA372" s="11">
        <v>0</v>
      </c>
      <c r="AB372" s="11">
        <v>0</v>
      </c>
      <c r="AC372" s="11">
        <v>0</v>
      </c>
      <c r="AD372" s="11">
        <v>0</v>
      </c>
      <c r="AE372" s="9">
        <v>0</v>
      </c>
      <c r="AF372" s="9">
        <v>0</v>
      </c>
      <c r="AG372" s="9">
        <v>0</v>
      </c>
      <c r="AH372" s="9">
        <v>0</v>
      </c>
      <c r="AI372" s="11">
        <v>0</v>
      </c>
      <c r="AJ372" s="11">
        <v>0</v>
      </c>
      <c r="AK372" s="11">
        <v>0</v>
      </c>
      <c r="AL372" s="11">
        <v>0</v>
      </c>
      <c r="AM372" s="11">
        <v>0</v>
      </c>
    </row>
    <row r="375" spans="1:39" x14ac:dyDescent="0.3">
      <c r="A375" s="1" t="s">
        <v>24</v>
      </c>
    </row>
    <row r="376" spans="1:39" ht="55.05" customHeight="1" x14ac:dyDescent="0.3">
      <c r="A376" s="19" t="s">
        <v>246</v>
      </c>
      <c r="B376" s="33"/>
      <c r="C376" s="33" t="s">
        <v>157</v>
      </c>
      <c r="D376" s="18"/>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c r="AH376" s="18"/>
      <c r="AI376" s="18"/>
      <c r="AJ376" s="18"/>
      <c r="AK376" s="18"/>
      <c r="AL376" s="18"/>
      <c r="AM376" s="18"/>
    </row>
    <row r="377" spans="1:39" ht="22.05" customHeight="1" x14ac:dyDescent="0.3">
      <c r="A377" s="2"/>
      <c r="B377" s="2"/>
      <c r="C377" s="51" t="s">
        <v>1</v>
      </c>
      <c r="D377" s="52"/>
      <c r="E377" s="52"/>
      <c r="F377" s="52"/>
      <c r="G377" s="53"/>
      <c r="H377" s="51" t="s">
        <v>2</v>
      </c>
      <c r="I377" s="52"/>
      <c r="J377" s="53"/>
      <c r="K377" s="51" t="s">
        <v>26</v>
      </c>
      <c r="L377" s="53"/>
      <c r="M377" s="51" t="s">
        <v>28</v>
      </c>
      <c r="N377" s="53"/>
      <c r="O377" s="51" t="s">
        <v>29</v>
      </c>
      <c r="P377" s="53"/>
      <c r="Q377" s="51" t="s">
        <v>30</v>
      </c>
      <c r="R377" s="52"/>
      <c r="S377" s="52"/>
      <c r="T377" s="53"/>
      <c r="U377" s="51" t="s">
        <v>31</v>
      </c>
      <c r="V377" s="52"/>
      <c r="W377" s="52"/>
      <c r="X377" s="52"/>
      <c r="Y377" s="52"/>
      <c r="Z377" s="53"/>
      <c r="AA377" s="51" t="s">
        <v>32</v>
      </c>
      <c r="AB377" s="52"/>
      <c r="AC377" s="52"/>
      <c r="AD377" s="53"/>
      <c r="AE377" s="51" t="s">
        <v>33</v>
      </c>
      <c r="AF377" s="52"/>
      <c r="AG377" s="52"/>
      <c r="AH377" s="53"/>
      <c r="AI377" s="51" t="s">
        <v>34</v>
      </c>
      <c r="AJ377" s="52"/>
      <c r="AK377" s="52"/>
      <c r="AL377" s="52"/>
      <c r="AM377" s="53"/>
    </row>
    <row r="378" spans="1:39" ht="58.05" customHeight="1" x14ac:dyDescent="0.3">
      <c r="A378" s="3" t="s">
        <v>35</v>
      </c>
      <c r="B378" s="3" t="s">
        <v>0</v>
      </c>
      <c r="C378" s="3" t="s">
        <v>3</v>
      </c>
      <c r="D378" s="3" t="s">
        <v>4</v>
      </c>
      <c r="E378" s="3" t="s">
        <v>5</v>
      </c>
      <c r="F378" s="3" t="s">
        <v>6</v>
      </c>
      <c r="G378" s="3" t="s">
        <v>7</v>
      </c>
      <c r="H378" s="3" t="s">
        <v>8</v>
      </c>
      <c r="I378" s="3" t="s">
        <v>9</v>
      </c>
      <c r="J378" s="3" t="s">
        <v>10</v>
      </c>
      <c r="K378" s="3" t="s">
        <v>36</v>
      </c>
      <c r="L378" s="3" t="s">
        <v>37</v>
      </c>
      <c r="M378" s="3" t="s">
        <v>40</v>
      </c>
      <c r="N378" s="3" t="s">
        <v>41</v>
      </c>
      <c r="O378" s="3" t="s">
        <v>42</v>
      </c>
      <c r="P378" s="3" t="s">
        <v>43</v>
      </c>
      <c r="Q378" s="3" t="s">
        <v>44</v>
      </c>
      <c r="R378" s="3" t="s">
        <v>45</v>
      </c>
      <c r="S378" s="3" t="s">
        <v>46</v>
      </c>
      <c r="T378" s="3" t="s">
        <v>47</v>
      </c>
      <c r="U378" s="3" t="s">
        <v>48</v>
      </c>
      <c r="V378" s="3" t="s">
        <v>49</v>
      </c>
      <c r="W378" s="3" t="s">
        <v>50</v>
      </c>
      <c r="X378" s="3" t="s">
        <v>51</v>
      </c>
      <c r="Y378" s="3" t="s">
        <v>52</v>
      </c>
      <c r="Z378" s="3" t="s">
        <v>53</v>
      </c>
      <c r="AA378" s="3" t="s">
        <v>54</v>
      </c>
      <c r="AB378" s="3" t="s">
        <v>55</v>
      </c>
      <c r="AC378" s="3" t="s">
        <v>56</v>
      </c>
      <c r="AD378" s="3" t="s">
        <v>57</v>
      </c>
      <c r="AE378" s="3" t="s">
        <v>58</v>
      </c>
      <c r="AF378" s="3" t="s">
        <v>59</v>
      </c>
      <c r="AG378" s="3" t="s">
        <v>60</v>
      </c>
      <c r="AH378" s="3" t="s">
        <v>61</v>
      </c>
      <c r="AI378" s="3" t="s">
        <v>62</v>
      </c>
      <c r="AJ378" s="3" t="s">
        <v>63</v>
      </c>
      <c r="AK378" s="3" t="s">
        <v>64</v>
      </c>
      <c r="AL378" s="3" t="s">
        <v>65</v>
      </c>
      <c r="AM378" s="3" t="s">
        <v>47</v>
      </c>
    </row>
    <row r="379" spans="1:39" ht="19.95" customHeight="1" x14ac:dyDescent="0.3">
      <c r="A379" s="14" t="s">
        <v>11</v>
      </c>
      <c r="B379" s="4">
        <v>1310.4143336415291</v>
      </c>
      <c r="C379" s="5">
        <v>228.38072639703751</v>
      </c>
      <c r="D379" s="5">
        <v>170.16238164901731</v>
      </c>
      <c r="E379" s="5">
        <v>251.7296447753906</v>
      </c>
      <c r="F379" s="5">
        <v>408.58184057474142</v>
      </c>
      <c r="G379" s="5">
        <v>133.38848888874051</v>
      </c>
      <c r="H379" s="6">
        <v>351.66878402233118</v>
      </c>
      <c r="I379" s="6">
        <v>470.20616543292999</v>
      </c>
      <c r="J379" s="6">
        <v>488.53938418626791</v>
      </c>
      <c r="K379" s="5">
        <v>822.03155362606049</v>
      </c>
      <c r="L379" s="5">
        <v>482.95720231533051</v>
      </c>
      <c r="M379" s="6">
        <v>877.69909274578094</v>
      </c>
      <c r="N379" s="6">
        <v>425.82715165615082</v>
      </c>
      <c r="O379" s="5">
        <v>749.8750091791153</v>
      </c>
      <c r="P379" s="5">
        <v>398.20811504125601</v>
      </c>
      <c r="Q379" s="6">
        <v>716.4904620051384</v>
      </c>
      <c r="R379" s="6">
        <v>299.3940554857254</v>
      </c>
      <c r="S379" s="6">
        <v>73.693696200847626</v>
      </c>
      <c r="T379" s="6">
        <v>84.77714079618454</v>
      </c>
      <c r="U379" s="5">
        <v>217.21252238750461</v>
      </c>
      <c r="V379" s="5">
        <v>342.52377516031271</v>
      </c>
      <c r="W379" s="5">
        <v>156.22436249256131</v>
      </c>
      <c r="X379" s="5">
        <v>217.1966395974159</v>
      </c>
      <c r="Y379" s="5">
        <v>45.496964335441589</v>
      </c>
      <c r="Z379" s="5">
        <v>650.13721078634262</v>
      </c>
      <c r="AA379" s="6">
        <v>359.99623960256582</v>
      </c>
      <c r="AB379" s="6">
        <v>330.4798938035965</v>
      </c>
      <c r="AC379" s="6">
        <v>271.13000196218491</v>
      </c>
      <c r="AD379" s="6">
        <v>230.7777935266495</v>
      </c>
      <c r="AE379" s="5">
        <v>211.63619601726529</v>
      </c>
      <c r="AF379" s="5">
        <v>370.37364429235458</v>
      </c>
      <c r="AG379" s="5">
        <v>451.21036946773529</v>
      </c>
      <c r="AH379" s="5">
        <v>277.19412386417389</v>
      </c>
      <c r="AI379" s="6">
        <v>836.94606709480286</v>
      </c>
      <c r="AJ379" s="6">
        <v>265.52616989612579</v>
      </c>
      <c r="AK379" s="6">
        <v>60.429201245307922</v>
      </c>
      <c r="AL379" s="6">
        <v>73.078905582427979</v>
      </c>
      <c r="AM379" s="6">
        <v>74.433989822864532</v>
      </c>
    </row>
    <row r="380" spans="1:39" ht="19.95" customHeight="1" x14ac:dyDescent="0.3">
      <c r="A380" s="15" t="s">
        <v>12</v>
      </c>
      <c r="B380" s="4">
        <v>1324</v>
      </c>
      <c r="C380" s="5">
        <v>226</v>
      </c>
      <c r="D380" s="5">
        <v>175</v>
      </c>
      <c r="E380" s="5">
        <v>256</v>
      </c>
      <c r="F380" s="5">
        <v>410</v>
      </c>
      <c r="G380" s="5">
        <v>139</v>
      </c>
      <c r="H380" s="6">
        <v>283</v>
      </c>
      <c r="I380" s="6">
        <v>530</v>
      </c>
      <c r="J380" s="6">
        <v>511</v>
      </c>
      <c r="K380" s="5">
        <v>837</v>
      </c>
      <c r="L380" s="5">
        <v>482</v>
      </c>
      <c r="M380" s="6">
        <v>891</v>
      </c>
      <c r="N380" s="6">
        <v>426</v>
      </c>
      <c r="O380" s="5">
        <v>783</v>
      </c>
      <c r="P380" s="5">
        <v>395</v>
      </c>
      <c r="Q380" s="6">
        <v>749</v>
      </c>
      <c r="R380" s="6">
        <v>285</v>
      </c>
      <c r="S380" s="6">
        <v>73</v>
      </c>
      <c r="T380" s="6">
        <v>86</v>
      </c>
      <c r="U380" s="5">
        <v>220</v>
      </c>
      <c r="V380" s="5">
        <v>338</v>
      </c>
      <c r="W380" s="5">
        <v>156</v>
      </c>
      <c r="X380" s="5">
        <v>220</v>
      </c>
      <c r="Y380" s="5">
        <v>45</v>
      </c>
      <c r="Z380" s="5">
        <v>667</v>
      </c>
      <c r="AA380" s="6">
        <v>359</v>
      </c>
      <c r="AB380" s="6">
        <v>335</v>
      </c>
      <c r="AC380" s="6">
        <v>280</v>
      </c>
      <c r="AD380" s="6">
        <v>234</v>
      </c>
      <c r="AE380" s="5">
        <v>198</v>
      </c>
      <c r="AF380" s="5">
        <v>423</v>
      </c>
      <c r="AG380" s="5">
        <v>478</v>
      </c>
      <c r="AH380" s="5">
        <v>225</v>
      </c>
      <c r="AI380" s="6">
        <v>851</v>
      </c>
      <c r="AJ380" s="6">
        <v>279</v>
      </c>
      <c r="AK380" s="6">
        <v>49</v>
      </c>
      <c r="AL380" s="6">
        <v>72</v>
      </c>
      <c r="AM380" s="6">
        <v>73</v>
      </c>
    </row>
    <row r="381" spans="1:39" ht="19.95" customHeight="1" x14ac:dyDescent="0.3">
      <c r="A381" s="16" t="s">
        <v>266</v>
      </c>
      <c r="B381" s="7">
        <v>0.47974900164591328</v>
      </c>
      <c r="C381" s="8">
        <v>0.66440479773354577</v>
      </c>
      <c r="D381" s="9">
        <v>0.49667358160073688</v>
      </c>
      <c r="E381" s="8">
        <v>0.55379223403606115</v>
      </c>
      <c r="F381" s="10">
        <v>0.437477883237677</v>
      </c>
      <c r="G381" s="10">
        <v>0.20287782608767341</v>
      </c>
      <c r="H381" s="11">
        <v>0.49816819956036951</v>
      </c>
      <c r="I381" s="11">
        <v>0.46514396286003828</v>
      </c>
      <c r="J381" s="11">
        <v>0.48054714067601723</v>
      </c>
      <c r="K381" s="10">
        <v>0.45405488020887957</v>
      </c>
      <c r="L381" s="8">
        <v>0.52091491450093541</v>
      </c>
      <c r="M381" s="11">
        <v>0.48642414494930908</v>
      </c>
      <c r="N381" s="11">
        <v>0.46677039234788698</v>
      </c>
      <c r="O381" s="8">
        <v>0.51204226458905211</v>
      </c>
      <c r="P381" s="10">
        <v>0.43159556909950719</v>
      </c>
      <c r="Q381" s="11">
        <v>0.48491293589159679</v>
      </c>
      <c r="R381" s="11">
        <v>0.46187419766777571</v>
      </c>
      <c r="S381" s="11">
        <v>0.56242401117539853</v>
      </c>
      <c r="T381" s="11">
        <v>0.49749019528001448</v>
      </c>
      <c r="U381" s="9">
        <v>0.45571232177763021</v>
      </c>
      <c r="V381" s="9">
        <v>0.47876535742743409</v>
      </c>
      <c r="W381" s="9">
        <v>0.53698303389146251</v>
      </c>
      <c r="X381" s="9">
        <v>0.49285695379058958</v>
      </c>
      <c r="Y381" s="9">
        <v>0.51040306566591365</v>
      </c>
      <c r="Z381" s="9">
        <v>0.45950485687319181</v>
      </c>
      <c r="AA381" s="12">
        <v>0.4013044608793544</v>
      </c>
      <c r="AB381" s="11">
        <v>0.51714791949309147</v>
      </c>
      <c r="AC381" s="11">
        <v>0.49430386610410582</v>
      </c>
      <c r="AD381" s="11">
        <v>0.54087140571651515</v>
      </c>
      <c r="AE381" s="9">
        <v>0.46100472356036248</v>
      </c>
      <c r="AF381" s="10">
        <v>0.39347631684579548</v>
      </c>
      <c r="AG381" s="8">
        <v>0.51255554849865581</v>
      </c>
      <c r="AH381" s="8">
        <v>0.55593186570757036</v>
      </c>
      <c r="AI381" s="11">
        <v>0.48746280044852819</v>
      </c>
      <c r="AJ381" s="11">
        <v>0.47911590356378081</v>
      </c>
      <c r="AK381" s="11">
        <v>0.51973487148477893</v>
      </c>
      <c r="AL381" s="11">
        <v>0.40960297358356312</v>
      </c>
      <c r="AM381" s="11">
        <v>0.43167891050183271</v>
      </c>
    </row>
    <row r="382" spans="1:39" ht="19.95" customHeight="1" x14ac:dyDescent="0.3">
      <c r="A382" s="17" t="s">
        <v>151</v>
      </c>
      <c r="B382" s="7">
        <v>9.5913783570367478E-2</v>
      </c>
      <c r="C382" s="8">
        <v>0.133377872791621</v>
      </c>
      <c r="D382" s="9">
        <v>0.14148030999608391</v>
      </c>
      <c r="E382" s="9">
        <v>8.8299196912122999E-2</v>
      </c>
      <c r="F382" s="9">
        <v>8.6524581503210768E-2</v>
      </c>
      <c r="G382" s="10">
        <v>5.4756216989264278E-2</v>
      </c>
      <c r="H382" s="11">
        <v>0.1107508064608187</v>
      </c>
      <c r="I382" s="11">
        <v>9.9936476225705798E-2</v>
      </c>
      <c r="J382" s="11">
        <v>8.1361809017855752E-2</v>
      </c>
      <c r="K382" s="10">
        <v>7.6701990251920843E-2</v>
      </c>
      <c r="L382" s="8">
        <v>0.1237636391804068</v>
      </c>
      <c r="M382" s="11">
        <v>0.10120008020765681</v>
      </c>
      <c r="N382" s="11">
        <v>8.4391296399858096E-2</v>
      </c>
      <c r="O382" s="9">
        <v>0.1006741155321537</v>
      </c>
      <c r="P382" s="9">
        <v>8.876222111885293E-2</v>
      </c>
      <c r="Q382" s="11">
        <v>9.0736255451617467E-2</v>
      </c>
      <c r="R382" s="11">
        <v>0.1042386306090288</v>
      </c>
      <c r="S382" s="11">
        <v>0.14706977763452281</v>
      </c>
      <c r="T382" s="11">
        <v>6.8890094828809603E-2</v>
      </c>
      <c r="U382" s="9">
        <v>7.4293211590887628E-2</v>
      </c>
      <c r="V382" s="9">
        <v>6.6349143979688677E-2</v>
      </c>
      <c r="W382" s="9">
        <v>8.9258234515143989E-2</v>
      </c>
      <c r="X382" s="9">
        <v>7.5509005670231208E-2</v>
      </c>
      <c r="Y382" s="9">
        <v>0.1145406654327656</v>
      </c>
      <c r="Z382" s="9">
        <v>0.1050589841734948</v>
      </c>
      <c r="AA382" s="11">
        <v>9.4437303634989436E-2</v>
      </c>
      <c r="AB382" s="11">
        <v>7.7577806999990701E-2</v>
      </c>
      <c r="AC382" s="11">
        <v>8.5864090902205287E-2</v>
      </c>
      <c r="AD382" s="13">
        <v>0.1511855705254089</v>
      </c>
      <c r="AE382" s="9">
        <v>8.2728285793504164E-2</v>
      </c>
      <c r="AF382" s="9">
        <v>7.9084561280426333E-2</v>
      </c>
      <c r="AG382" s="9">
        <v>0.10159392723895599</v>
      </c>
      <c r="AH382" s="9">
        <v>0.11922123745439429</v>
      </c>
      <c r="AI382" s="11">
        <v>9.8335769977724086E-2</v>
      </c>
      <c r="AJ382" s="11">
        <v>7.7816909285238919E-2</v>
      </c>
      <c r="AK382" s="11">
        <v>0.1196189439980398</v>
      </c>
      <c r="AL382" s="11">
        <v>0.13409540616958621</v>
      </c>
      <c r="AM382" s="11">
        <v>7.6505534885075721E-2</v>
      </c>
    </row>
    <row r="383" spans="1:39" ht="19.95" customHeight="1" x14ac:dyDescent="0.3">
      <c r="A383" s="16" t="s">
        <v>152</v>
      </c>
      <c r="B383" s="7">
        <v>0.38383521807554583</v>
      </c>
      <c r="C383" s="8">
        <v>0.53102692494192472</v>
      </c>
      <c r="D383" s="9">
        <v>0.35519327160465303</v>
      </c>
      <c r="E383" s="8">
        <v>0.46549303712393819</v>
      </c>
      <c r="F383" s="9">
        <v>0.35095330173446621</v>
      </c>
      <c r="G383" s="10">
        <v>0.1481216090984091</v>
      </c>
      <c r="H383" s="11">
        <v>0.38741739309955081</v>
      </c>
      <c r="I383" s="11">
        <v>0.3652074866343325</v>
      </c>
      <c r="J383" s="11">
        <v>0.39918533165816139</v>
      </c>
      <c r="K383" s="9">
        <v>0.37735288995695881</v>
      </c>
      <c r="L383" s="9">
        <v>0.39715127532052857</v>
      </c>
      <c r="M383" s="11">
        <v>0.38522406474165227</v>
      </c>
      <c r="N383" s="11">
        <v>0.38237909594802888</v>
      </c>
      <c r="O383" s="8">
        <v>0.41136814905689839</v>
      </c>
      <c r="P383" s="10">
        <v>0.34283334798065418</v>
      </c>
      <c r="Q383" s="11">
        <v>0.39417668043997939</v>
      </c>
      <c r="R383" s="11">
        <v>0.35763556705874688</v>
      </c>
      <c r="S383" s="11">
        <v>0.41535423354087569</v>
      </c>
      <c r="T383" s="11">
        <v>0.42860010045120489</v>
      </c>
      <c r="U383" s="9">
        <v>0.38141911018674263</v>
      </c>
      <c r="V383" s="9">
        <v>0.41241621344774548</v>
      </c>
      <c r="W383" s="9">
        <v>0.44772479937631848</v>
      </c>
      <c r="X383" s="9">
        <v>0.41734794812035841</v>
      </c>
      <c r="Y383" s="9">
        <v>0.39586240023314812</v>
      </c>
      <c r="Z383" s="9">
        <v>0.35444587269969702</v>
      </c>
      <c r="AA383" s="12">
        <v>0.30686715724436497</v>
      </c>
      <c r="AB383" s="13">
        <v>0.43957011249310068</v>
      </c>
      <c r="AC383" s="11">
        <v>0.40843977520190061</v>
      </c>
      <c r="AD383" s="11">
        <v>0.38968583519110622</v>
      </c>
      <c r="AE383" s="9">
        <v>0.37827643776685832</v>
      </c>
      <c r="AF383" s="10">
        <v>0.31439175556536908</v>
      </c>
      <c r="AG383" s="9">
        <v>0.41096162125969982</v>
      </c>
      <c r="AH383" s="9">
        <v>0.43671062825317603</v>
      </c>
      <c r="AI383" s="11">
        <v>0.38912703047080421</v>
      </c>
      <c r="AJ383" s="11">
        <v>0.40129899427854188</v>
      </c>
      <c r="AK383" s="11">
        <v>0.40011592748673919</v>
      </c>
      <c r="AL383" s="12">
        <v>0.27550756741397697</v>
      </c>
      <c r="AM383" s="11">
        <v>0.35517337561675699</v>
      </c>
    </row>
    <row r="384" spans="1:39" ht="19.95" customHeight="1" x14ac:dyDescent="0.3">
      <c r="A384" s="17" t="s">
        <v>153</v>
      </c>
      <c r="B384" s="7">
        <v>0.24913428833592771</v>
      </c>
      <c r="C384" s="10">
        <v>0.18406070165738811</v>
      </c>
      <c r="D384" s="10">
        <v>0.15881170047684651</v>
      </c>
      <c r="E384" s="9">
        <v>0.25549637573698181</v>
      </c>
      <c r="F384" s="8">
        <v>0.30092203250812788</v>
      </c>
      <c r="G384" s="9">
        <v>0.18750067234166451</v>
      </c>
      <c r="H384" s="11">
        <v>0.26508516597939108</v>
      </c>
      <c r="I384" s="11">
        <v>0.25193650257918249</v>
      </c>
      <c r="J384" s="11">
        <v>0.23495519779945809</v>
      </c>
      <c r="K384" s="9">
        <v>0.24593224656664889</v>
      </c>
      <c r="L384" s="9">
        <v>0.25584992006139751</v>
      </c>
      <c r="M384" s="11">
        <v>0.24620234358449999</v>
      </c>
      <c r="N384" s="11">
        <v>0.25681048356264269</v>
      </c>
      <c r="O384" s="9">
        <v>0.23100447129522139</v>
      </c>
      <c r="P384" s="9">
        <v>0.25927496029535541</v>
      </c>
      <c r="Q384" s="11">
        <v>0.25618724449806018</v>
      </c>
      <c r="R384" s="11">
        <v>0.2345367272517121</v>
      </c>
      <c r="S384" s="11">
        <v>0.20709737885451801</v>
      </c>
      <c r="T384" s="11">
        <v>0.26264239804370432</v>
      </c>
      <c r="U384" s="9">
        <v>0.24920832101604751</v>
      </c>
      <c r="V384" s="9">
        <v>0.21690348609878399</v>
      </c>
      <c r="W384" s="9">
        <v>0.2059851461666031</v>
      </c>
      <c r="X384" s="9">
        <v>0.22816639869989699</v>
      </c>
      <c r="Y384" s="10">
        <v>0.1061579455702749</v>
      </c>
      <c r="Z384" s="8">
        <v>0.27789447653720878</v>
      </c>
      <c r="AA384" s="11">
        <v>0.27438924146076948</v>
      </c>
      <c r="AB384" s="11">
        <v>0.24592287875538321</v>
      </c>
      <c r="AC384" s="11">
        <v>0.27032166505116928</v>
      </c>
      <c r="AD384" s="12">
        <v>0.18973366141529779</v>
      </c>
      <c r="AE384" s="9">
        <v>0.21612778684161371</v>
      </c>
      <c r="AF384" s="9">
        <v>0.25693455298871598</v>
      </c>
      <c r="AG384" s="9">
        <v>0.27338273881204361</v>
      </c>
      <c r="AH384" s="9">
        <v>0.2244411446691969</v>
      </c>
      <c r="AI384" s="11">
        <v>0.243773434105826</v>
      </c>
      <c r="AJ384" s="11">
        <v>0.24999904787878</v>
      </c>
      <c r="AK384" s="11">
        <v>0.2293194414253488</v>
      </c>
      <c r="AL384" s="11">
        <v>0.29352685152465519</v>
      </c>
      <c r="AM384" s="11">
        <v>0.27882992896853281</v>
      </c>
    </row>
    <row r="385" spans="1:39" ht="19.95" customHeight="1" x14ac:dyDescent="0.3">
      <c r="A385" s="16" t="s">
        <v>267</v>
      </c>
      <c r="B385" s="7">
        <v>0.27111671001815912</v>
      </c>
      <c r="C385" s="10">
        <v>0.15153450060906609</v>
      </c>
      <c r="D385" s="8">
        <v>0.34451471792241661</v>
      </c>
      <c r="E385" s="10">
        <v>0.19071139022695699</v>
      </c>
      <c r="F385" s="9">
        <v>0.26160008425419512</v>
      </c>
      <c r="G385" s="8">
        <v>0.60962150157066208</v>
      </c>
      <c r="H385" s="11">
        <v>0.23674663446023941</v>
      </c>
      <c r="I385" s="11">
        <v>0.28291953456077917</v>
      </c>
      <c r="J385" s="11">
        <v>0.28449766152452471</v>
      </c>
      <c r="K385" s="8">
        <v>0.30001287322447151</v>
      </c>
      <c r="L385" s="10">
        <v>0.22323516543766711</v>
      </c>
      <c r="M385" s="11">
        <v>0.26737351146619093</v>
      </c>
      <c r="N385" s="11">
        <v>0.27641912408947028</v>
      </c>
      <c r="O385" s="9">
        <v>0.2569532641157265</v>
      </c>
      <c r="P385" s="9">
        <v>0.3091294706051374</v>
      </c>
      <c r="Q385" s="11">
        <v>0.25889981961034297</v>
      </c>
      <c r="R385" s="11">
        <v>0.30358907508051219</v>
      </c>
      <c r="S385" s="11">
        <v>0.23047860997008349</v>
      </c>
      <c r="T385" s="11">
        <v>0.23986740667628129</v>
      </c>
      <c r="U385" s="9">
        <v>0.29507935720632228</v>
      </c>
      <c r="V385" s="9">
        <v>0.30433115647378189</v>
      </c>
      <c r="W385" s="9">
        <v>0.25703181994193441</v>
      </c>
      <c r="X385" s="9">
        <v>0.2789766475095134</v>
      </c>
      <c r="Y385" s="9">
        <v>0.38343898876381149</v>
      </c>
      <c r="Z385" s="9">
        <v>0.26260066658959952</v>
      </c>
      <c r="AA385" s="13">
        <v>0.32430629765987612</v>
      </c>
      <c r="AB385" s="11">
        <v>0.2369292017515254</v>
      </c>
      <c r="AC385" s="11">
        <v>0.23537446884472479</v>
      </c>
      <c r="AD385" s="11">
        <v>0.26939493286818711</v>
      </c>
      <c r="AE385" s="9">
        <v>0.3228674895980238</v>
      </c>
      <c r="AF385" s="8">
        <v>0.34958913016548848</v>
      </c>
      <c r="AG385" s="10">
        <v>0.21406171268930069</v>
      </c>
      <c r="AH385" s="10">
        <v>0.21962698962323279</v>
      </c>
      <c r="AI385" s="11">
        <v>0.26876376544564579</v>
      </c>
      <c r="AJ385" s="11">
        <v>0.27088504855743922</v>
      </c>
      <c r="AK385" s="11">
        <v>0.25094568708987219</v>
      </c>
      <c r="AL385" s="11">
        <v>0.29687017489178169</v>
      </c>
      <c r="AM385" s="11">
        <v>0.28949116052963447</v>
      </c>
    </row>
    <row r="386" spans="1:39" ht="19.95" customHeight="1" x14ac:dyDescent="0.3">
      <c r="A386" s="17" t="s">
        <v>154</v>
      </c>
      <c r="B386" s="7">
        <v>0.17293099731515599</v>
      </c>
      <c r="C386" s="10">
        <v>0.1236392199201601</v>
      </c>
      <c r="D386" s="8">
        <v>0.23711262843924111</v>
      </c>
      <c r="E386" s="9">
        <v>0.14966989270673339</v>
      </c>
      <c r="F386" s="9">
        <v>0.1780592244776571</v>
      </c>
      <c r="G386" s="8">
        <v>0.25917699508655823</v>
      </c>
      <c r="H386" s="11">
        <v>0.17536243701009879</v>
      </c>
      <c r="I386" s="11">
        <v>0.1649602631197559</v>
      </c>
      <c r="J386" s="11">
        <v>0.1788523764596</v>
      </c>
      <c r="K386" s="8">
        <v>0.19225104010017319</v>
      </c>
      <c r="L386" s="10">
        <v>0.14024574528218081</v>
      </c>
      <c r="M386" s="11">
        <v>0.1784087820312078</v>
      </c>
      <c r="N386" s="11">
        <v>0.16241376738002861</v>
      </c>
      <c r="O386" s="9">
        <v>0.17769397464668321</v>
      </c>
      <c r="P386" s="9">
        <v>0.18252129699747999</v>
      </c>
      <c r="Q386" s="11">
        <v>0.17601755255221799</v>
      </c>
      <c r="R386" s="11">
        <v>0.1693482388448094</v>
      </c>
      <c r="S386" s="11">
        <v>0.14816662198618491</v>
      </c>
      <c r="T386" s="11">
        <v>0.1375555812635523</v>
      </c>
      <c r="U386" s="9">
        <v>0.15134011948120371</v>
      </c>
      <c r="V386" s="9">
        <v>0.17990570573601239</v>
      </c>
      <c r="W386" s="9">
        <v>0.15283242347678391</v>
      </c>
      <c r="X386" s="9">
        <v>0.16047358463807479</v>
      </c>
      <c r="Y386" s="9">
        <v>0.2552796030963983</v>
      </c>
      <c r="Z386" s="9">
        <v>0.17402426449452629</v>
      </c>
      <c r="AA386" s="11">
        <v>0.1946052831829771</v>
      </c>
      <c r="AB386" s="11">
        <v>0.16367360672017639</v>
      </c>
      <c r="AC386" s="11">
        <v>0.16070009524588261</v>
      </c>
      <c r="AD386" s="11">
        <v>0.17261565846551891</v>
      </c>
      <c r="AE386" s="9">
        <v>0.1938567953924468</v>
      </c>
      <c r="AF386" s="8">
        <v>0.2190286280062235</v>
      </c>
      <c r="AG386" s="9">
        <v>0.15358108318762109</v>
      </c>
      <c r="AH386" s="10">
        <v>0.1268581524246889</v>
      </c>
      <c r="AI386" s="11">
        <v>0.17513424672051711</v>
      </c>
      <c r="AJ386" s="11">
        <v>0.18444225145014059</v>
      </c>
      <c r="AK386" s="11">
        <v>0.14315765309855599</v>
      </c>
      <c r="AL386" s="11">
        <v>0.19836406142879481</v>
      </c>
      <c r="AM386" s="11">
        <v>0.1062950257753449</v>
      </c>
    </row>
    <row r="387" spans="1:39" ht="19.95" customHeight="1" x14ac:dyDescent="0.3">
      <c r="A387" s="16" t="s">
        <v>155</v>
      </c>
      <c r="B387" s="7">
        <v>9.8185712703003053E-2</v>
      </c>
      <c r="C387" s="10">
        <v>2.7895280688906052E-2</v>
      </c>
      <c r="D387" s="9">
        <v>0.10740208948317551</v>
      </c>
      <c r="E387" s="10">
        <v>4.1041497520223548E-2</v>
      </c>
      <c r="F387" s="9">
        <v>8.354085977653801E-2</v>
      </c>
      <c r="G387" s="8">
        <v>0.35044450648410391</v>
      </c>
      <c r="H387" s="12">
        <v>6.1384197450140517E-2</v>
      </c>
      <c r="I387" s="11">
        <v>0.11795927144102331</v>
      </c>
      <c r="J387" s="11">
        <v>0.10564528506492479</v>
      </c>
      <c r="K387" s="9">
        <v>0.1077618331242983</v>
      </c>
      <c r="L387" s="9">
        <v>8.2989420155486285E-2</v>
      </c>
      <c r="M387" s="11">
        <v>8.8964729434983153E-2</v>
      </c>
      <c r="N387" s="11">
        <v>0.1140053567094418</v>
      </c>
      <c r="O387" s="10">
        <v>7.9259289469043259E-2</v>
      </c>
      <c r="P387" s="8">
        <v>0.1266081736076575</v>
      </c>
      <c r="Q387" s="12">
        <v>8.2882267058125E-2</v>
      </c>
      <c r="R387" s="13">
        <v>0.13424083623570279</v>
      </c>
      <c r="S387" s="11">
        <v>8.231198798389866E-2</v>
      </c>
      <c r="T387" s="11">
        <v>0.102311825412729</v>
      </c>
      <c r="U387" s="8">
        <v>0.1437392377251186</v>
      </c>
      <c r="V387" s="9">
        <v>0.12442545073776951</v>
      </c>
      <c r="W387" s="9">
        <v>0.1041993964651504</v>
      </c>
      <c r="X387" s="9">
        <v>0.11850306287143859</v>
      </c>
      <c r="Y387" s="9">
        <v>0.12815938566741319</v>
      </c>
      <c r="Z387" s="9">
        <v>8.8576402095073101E-2</v>
      </c>
      <c r="AA387" s="13">
        <v>0.129701014476899</v>
      </c>
      <c r="AB387" s="11">
        <v>7.3255595031349013E-2</v>
      </c>
      <c r="AC387" s="11">
        <v>7.4674373598842256E-2</v>
      </c>
      <c r="AD387" s="11">
        <v>9.6779274402668161E-2</v>
      </c>
      <c r="AE387" s="9">
        <v>0.12901069420557701</v>
      </c>
      <c r="AF387" s="8">
        <v>0.13056050215926501</v>
      </c>
      <c r="AG387" s="10">
        <v>6.0480629501679511E-2</v>
      </c>
      <c r="AH387" s="9">
        <v>9.2768837198543896E-2</v>
      </c>
      <c r="AI387" s="11">
        <v>9.3629518725128674E-2</v>
      </c>
      <c r="AJ387" s="11">
        <v>8.6442797107298644E-2</v>
      </c>
      <c r="AK387" s="11">
        <v>0.1077880339913162</v>
      </c>
      <c r="AL387" s="11">
        <v>9.8506113462986919E-2</v>
      </c>
      <c r="AM387" s="13">
        <v>0.1831961347542897</v>
      </c>
    </row>
    <row r="388" spans="1:39" ht="19.95" customHeight="1" x14ac:dyDescent="0.3">
      <c r="A388" s="17" t="s">
        <v>20</v>
      </c>
      <c r="B388" s="7">
        <v>0</v>
      </c>
      <c r="C388" s="9">
        <v>0</v>
      </c>
      <c r="D388" s="9">
        <v>0</v>
      </c>
      <c r="E388" s="9">
        <v>0</v>
      </c>
      <c r="F388" s="9">
        <v>0</v>
      </c>
      <c r="G388" s="9">
        <v>0</v>
      </c>
      <c r="H388" s="11">
        <v>0</v>
      </c>
      <c r="I388" s="11">
        <v>0</v>
      </c>
      <c r="J388" s="11">
        <v>0</v>
      </c>
      <c r="K388" s="9">
        <v>0</v>
      </c>
      <c r="L388" s="9">
        <v>0</v>
      </c>
      <c r="M388" s="11">
        <v>0</v>
      </c>
      <c r="N388" s="11">
        <v>0</v>
      </c>
      <c r="O388" s="9">
        <v>0</v>
      </c>
      <c r="P388" s="9">
        <v>0</v>
      </c>
      <c r="Q388" s="11">
        <v>0</v>
      </c>
      <c r="R388" s="11">
        <v>0</v>
      </c>
      <c r="S388" s="11">
        <v>0</v>
      </c>
      <c r="T388" s="11">
        <v>0</v>
      </c>
      <c r="U388" s="9">
        <v>0</v>
      </c>
      <c r="V388" s="9">
        <v>0</v>
      </c>
      <c r="W388" s="9">
        <v>0</v>
      </c>
      <c r="X388" s="9">
        <v>0</v>
      </c>
      <c r="Y388" s="9">
        <v>0</v>
      </c>
      <c r="Z388" s="9">
        <v>0</v>
      </c>
      <c r="AA388" s="11">
        <v>0</v>
      </c>
      <c r="AB388" s="11">
        <v>0</v>
      </c>
      <c r="AC388" s="11">
        <v>0</v>
      </c>
      <c r="AD388" s="11">
        <v>0</v>
      </c>
      <c r="AE388" s="9">
        <v>0</v>
      </c>
      <c r="AF388" s="9">
        <v>0</v>
      </c>
      <c r="AG388" s="9">
        <v>0</v>
      </c>
      <c r="AH388" s="9">
        <v>0</v>
      </c>
      <c r="AI388" s="11">
        <v>0</v>
      </c>
      <c r="AJ388" s="11">
        <v>0</v>
      </c>
      <c r="AK388" s="11">
        <v>0</v>
      </c>
      <c r="AL388" s="11">
        <v>0</v>
      </c>
      <c r="AM388" s="11">
        <v>0</v>
      </c>
    </row>
    <row r="391" spans="1:39" x14ac:dyDescent="0.3">
      <c r="A391" s="1" t="s">
        <v>24</v>
      </c>
    </row>
    <row r="392" spans="1:39" ht="55.05" customHeight="1" x14ac:dyDescent="0.3">
      <c r="A392" s="19" t="s">
        <v>247</v>
      </c>
      <c r="B392" s="33"/>
      <c r="C392" s="33" t="s">
        <v>158</v>
      </c>
      <c r="D392" s="18"/>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c r="AH392" s="18"/>
      <c r="AI392" s="18"/>
      <c r="AJ392" s="18"/>
      <c r="AK392" s="18"/>
      <c r="AL392" s="18"/>
      <c r="AM392" s="18"/>
    </row>
    <row r="393" spans="1:39" ht="22.05" customHeight="1" x14ac:dyDescent="0.3">
      <c r="A393" s="2"/>
      <c r="B393" s="2"/>
      <c r="C393" s="51" t="s">
        <v>1</v>
      </c>
      <c r="D393" s="52"/>
      <c r="E393" s="52"/>
      <c r="F393" s="52"/>
      <c r="G393" s="53"/>
      <c r="H393" s="51" t="s">
        <v>2</v>
      </c>
      <c r="I393" s="52"/>
      <c r="J393" s="53"/>
      <c r="K393" s="51" t="s">
        <v>26</v>
      </c>
      <c r="L393" s="53"/>
      <c r="M393" s="51" t="s">
        <v>28</v>
      </c>
      <c r="N393" s="53"/>
      <c r="O393" s="51" t="s">
        <v>29</v>
      </c>
      <c r="P393" s="53"/>
      <c r="Q393" s="51" t="s">
        <v>30</v>
      </c>
      <c r="R393" s="52"/>
      <c r="S393" s="52"/>
      <c r="T393" s="53"/>
      <c r="U393" s="51" t="s">
        <v>31</v>
      </c>
      <c r="V393" s="52"/>
      <c r="W393" s="52"/>
      <c r="X393" s="52"/>
      <c r="Y393" s="52"/>
      <c r="Z393" s="53"/>
      <c r="AA393" s="51" t="s">
        <v>32</v>
      </c>
      <c r="AB393" s="52"/>
      <c r="AC393" s="52"/>
      <c r="AD393" s="53"/>
      <c r="AE393" s="51" t="s">
        <v>33</v>
      </c>
      <c r="AF393" s="52"/>
      <c r="AG393" s="52"/>
      <c r="AH393" s="53"/>
      <c r="AI393" s="51" t="s">
        <v>34</v>
      </c>
      <c r="AJ393" s="52"/>
      <c r="AK393" s="52"/>
      <c r="AL393" s="52"/>
      <c r="AM393" s="53"/>
    </row>
    <row r="394" spans="1:39" ht="58.05" customHeight="1" x14ac:dyDescent="0.3">
      <c r="A394" s="3" t="s">
        <v>35</v>
      </c>
      <c r="B394" s="3" t="s">
        <v>0</v>
      </c>
      <c r="C394" s="3" t="s">
        <v>3</v>
      </c>
      <c r="D394" s="3" t="s">
        <v>4</v>
      </c>
      <c r="E394" s="3" t="s">
        <v>5</v>
      </c>
      <c r="F394" s="3" t="s">
        <v>6</v>
      </c>
      <c r="G394" s="3" t="s">
        <v>7</v>
      </c>
      <c r="H394" s="3" t="s">
        <v>8</v>
      </c>
      <c r="I394" s="3" t="s">
        <v>9</v>
      </c>
      <c r="J394" s="3" t="s">
        <v>10</v>
      </c>
      <c r="K394" s="3" t="s">
        <v>36</v>
      </c>
      <c r="L394" s="3" t="s">
        <v>37</v>
      </c>
      <c r="M394" s="3" t="s">
        <v>40</v>
      </c>
      <c r="N394" s="3" t="s">
        <v>41</v>
      </c>
      <c r="O394" s="3" t="s">
        <v>42</v>
      </c>
      <c r="P394" s="3" t="s">
        <v>43</v>
      </c>
      <c r="Q394" s="3" t="s">
        <v>44</v>
      </c>
      <c r="R394" s="3" t="s">
        <v>45</v>
      </c>
      <c r="S394" s="3" t="s">
        <v>46</v>
      </c>
      <c r="T394" s="3" t="s">
        <v>47</v>
      </c>
      <c r="U394" s="3" t="s">
        <v>48</v>
      </c>
      <c r="V394" s="3" t="s">
        <v>49</v>
      </c>
      <c r="W394" s="3" t="s">
        <v>50</v>
      </c>
      <c r="X394" s="3" t="s">
        <v>51</v>
      </c>
      <c r="Y394" s="3" t="s">
        <v>52</v>
      </c>
      <c r="Z394" s="3" t="s">
        <v>53</v>
      </c>
      <c r="AA394" s="3" t="s">
        <v>54</v>
      </c>
      <c r="AB394" s="3" t="s">
        <v>55</v>
      </c>
      <c r="AC394" s="3" t="s">
        <v>56</v>
      </c>
      <c r="AD394" s="3" t="s">
        <v>57</v>
      </c>
      <c r="AE394" s="3" t="s">
        <v>58</v>
      </c>
      <c r="AF394" s="3" t="s">
        <v>59</v>
      </c>
      <c r="AG394" s="3" t="s">
        <v>60</v>
      </c>
      <c r="AH394" s="3" t="s">
        <v>61</v>
      </c>
      <c r="AI394" s="3" t="s">
        <v>62</v>
      </c>
      <c r="AJ394" s="3" t="s">
        <v>63</v>
      </c>
      <c r="AK394" s="3" t="s">
        <v>64</v>
      </c>
      <c r="AL394" s="3" t="s">
        <v>65</v>
      </c>
      <c r="AM394" s="3" t="s">
        <v>47</v>
      </c>
    </row>
    <row r="395" spans="1:39" ht="19.95" customHeight="1" x14ac:dyDescent="0.3">
      <c r="A395" s="14" t="s">
        <v>11</v>
      </c>
      <c r="B395" s="4">
        <v>1294.1250044107439</v>
      </c>
      <c r="C395" s="5">
        <v>224.2525118589401</v>
      </c>
      <c r="D395" s="5">
        <v>169.320237994194</v>
      </c>
      <c r="E395" s="5">
        <v>245.39619731903079</v>
      </c>
      <c r="F395" s="5">
        <v>405.5021613240242</v>
      </c>
      <c r="G395" s="5">
        <v>132.4588374495506</v>
      </c>
      <c r="H395" s="6">
        <v>346.82267737388611</v>
      </c>
      <c r="I395" s="6">
        <v>465.65376704931259</v>
      </c>
      <c r="J395" s="6">
        <v>481.64855998754501</v>
      </c>
      <c r="K395" s="5">
        <v>810.90745288133621</v>
      </c>
      <c r="L395" s="5">
        <v>478.63411748409271</v>
      </c>
      <c r="M395" s="6">
        <v>868.66837179660797</v>
      </c>
      <c r="N395" s="6">
        <v>418.56854337453842</v>
      </c>
      <c r="O395" s="5">
        <v>742.83310443162918</v>
      </c>
      <c r="P395" s="5">
        <v>391.08259648084641</v>
      </c>
      <c r="Q395" s="6">
        <v>707.56662851572037</v>
      </c>
      <c r="R395" s="6">
        <v>298.46658265590668</v>
      </c>
      <c r="S395" s="6">
        <v>69.82525098323822</v>
      </c>
      <c r="T395" s="6">
        <v>82.207563102245331</v>
      </c>
      <c r="U395" s="5">
        <v>214.09970307350159</v>
      </c>
      <c r="V395" s="5">
        <v>339.2599932551384</v>
      </c>
      <c r="W395" s="5">
        <v>155.42558282613749</v>
      </c>
      <c r="X395" s="5">
        <v>213.86637443304059</v>
      </c>
      <c r="Y395" s="5">
        <v>45.496964335441589</v>
      </c>
      <c r="Z395" s="5">
        <v>642.04395455121994</v>
      </c>
      <c r="AA395" s="6">
        <v>356.76097196340561</v>
      </c>
      <c r="AB395" s="6">
        <v>325.36786907911301</v>
      </c>
      <c r="AC395" s="6">
        <v>267.82285606861109</v>
      </c>
      <c r="AD395" s="6">
        <v>229.73199081420901</v>
      </c>
      <c r="AE395" s="5">
        <v>210.70872318744659</v>
      </c>
      <c r="AF395" s="5">
        <v>368.9069567322731</v>
      </c>
      <c r="AG395" s="5">
        <v>440.93058103322983</v>
      </c>
      <c r="AH395" s="5">
        <v>273.57874345779419</v>
      </c>
      <c r="AI395" s="6">
        <v>823.9364058971405</v>
      </c>
      <c r="AJ395" s="6">
        <v>264.01611834764481</v>
      </c>
      <c r="AK395" s="6">
        <v>60.429201245307922</v>
      </c>
      <c r="AL395" s="6">
        <v>72.151432752609253</v>
      </c>
      <c r="AM395" s="6">
        <v>73.591846168041229</v>
      </c>
    </row>
    <row r="396" spans="1:39" ht="19.95" customHeight="1" x14ac:dyDescent="0.3">
      <c r="A396" s="15" t="s">
        <v>12</v>
      </c>
      <c r="B396" s="4">
        <v>1307</v>
      </c>
      <c r="C396" s="5">
        <v>222</v>
      </c>
      <c r="D396" s="5">
        <v>174</v>
      </c>
      <c r="E396" s="5">
        <v>249</v>
      </c>
      <c r="F396" s="5">
        <v>407</v>
      </c>
      <c r="G396" s="5">
        <v>138</v>
      </c>
      <c r="H396" s="6">
        <v>279</v>
      </c>
      <c r="I396" s="6">
        <v>525</v>
      </c>
      <c r="J396" s="6">
        <v>503</v>
      </c>
      <c r="K396" s="5">
        <v>825</v>
      </c>
      <c r="L396" s="5">
        <v>478</v>
      </c>
      <c r="M396" s="6">
        <v>881</v>
      </c>
      <c r="N396" s="6">
        <v>419</v>
      </c>
      <c r="O396" s="5">
        <v>775</v>
      </c>
      <c r="P396" s="5">
        <v>388</v>
      </c>
      <c r="Q396" s="6">
        <v>739</v>
      </c>
      <c r="R396" s="6">
        <v>284</v>
      </c>
      <c r="S396" s="6">
        <v>69</v>
      </c>
      <c r="T396" s="6">
        <v>84</v>
      </c>
      <c r="U396" s="5">
        <v>217</v>
      </c>
      <c r="V396" s="5">
        <v>334</v>
      </c>
      <c r="W396" s="5">
        <v>155</v>
      </c>
      <c r="X396" s="5">
        <v>216</v>
      </c>
      <c r="Y396" s="5">
        <v>45</v>
      </c>
      <c r="Z396" s="5">
        <v>659</v>
      </c>
      <c r="AA396" s="6">
        <v>356</v>
      </c>
      <c r="AB396" s="6">
        <v>330</v>
      </c>
      <c r="AC396" s="6">
        <v>276</v>
      </c>
      <c r="AD396" s="6">
        <v>233</v>
      </c>
      <c r="AE396" s="5">
        <v>197</v>
      </c>
      <c r="AF396" s="5">
        <v>421</v>
      </c>
      <c r="AG396" s="5">
        <v>467</v>
      </c>
      <c r="AH396" s="5">
        <v>222</v>
      </c>
      <c r="AI396" s="6">
        <v>838</v>
      </c>
      <c r="AJ396" s="6">
        <v>277</v>
      </c>
      <c r="AK396" s="6">
        <v>49</v>
      </c>
      <c r="AL396" s="6">
        <v>71</v>
      </c>
      <c r="AM396" s="6">
        <v>72</v>
      </c>
    </row>
    <row r="397" spans="1:39" ht="19.95" customHeight="1" x14ac:dyDescent="0.3">
      <c r="A397" s="16" t="s">
        <v>266</v>
      </c>
      <c r="B397" s="7">
        <v>0.81165799856657117</v>
      </c>
      <c r="C397" s="8">
        <v>0.89163638507760623</v>
      </c>
      <c r="D397" s="8">
        <v>0.89503281406038337</v>
      </c>
      <c r="E397" s="8">
        <v>0.88025261635606411</v>
      </c>
      <c r="F397" s="10">
        <v>0.74115268062026052</v>
      </c>
      <c r="G397" s="10">
        <v>0.74459757754256939</v>
      </c>
      <c r="H397" s="11">
        <v>0.77115380199530281</v>
      </c>
      <c r="I397" s="12">
        <v>0.78785326498029939</v>
      </c>
      <c r="J397" s="13">
        <v>0.86383823921429193</v>
      </c>
      <c r="K397" s="8">
        <v>0.82882272344281605</v>
      </c>
      <c r="L397" s="10">
        <v>0.78077374704676894</v>
      </c>
      <c r="M397" s="13">
        <v>0.83865312558617156</v>
      </c>
      <c r="N397" s="12">
        <v>0.75497328631693517</v>
      </c>
      <c r="O397" s="8">
        <v>0.84351803603212139</v>
      </c>
      <c r="P397" s="10">
        <v>0.74315410842812291</v>
      </c>
      <c r="Q397" s="11">
        <v>0.83901633004389109</v>
      </c>
      <c r="R397" s="11">
        <v>0.79041490664981584</v>
      </c>
      <c r="S397" s="11">
        <v>0.83708299961467836</v>
      </c>
      <c r="T397" s="11">
        <v>0.80035512877967407</v>
      </c>
      <c r="U397" s="9">
        <v>0.8058233620489218</v>
      </c>
      <c r="V397" s="9">
        <v>0.83613245047438667</v>
      </c>
      <c r="W397" s="9">
        <v>0.84463312251532996</v>
      </c>
      <c r="X397" s="8">
        <v>0.88119670889639135</v>
      </c>
      <c r="Y397" s="9">
        <v>0.84542718379899806</v>
      </c>
      <c r="Z397" s="9">
        <v>0.79498011605744379</v>
      </c>
      <c r="AA397" s="11">
        <v>0.78497055490871082</v>
      </c>
      <c r="AB397" s="11">
        <v>0.79510452743138038</v>
      </c>
      <c r="AC397" s="13">
        <v>0.85651686024562335</v>
      </c>
      <c r="AD397" s="11">
        <v>0.84015871700586542</v>
      </c>
      <c r="AE397" s="9">
        <v>0.77252617993950701</v>
      </c>
      <c r="AF397" s="9">
        <v>0.80018668333269216</v>
      </c>
      <c r="AG397" s="9">
        <v>0.8266372331740468</v>
      </c>
      <c r="AH397" s="9">
        <v>0.83312333917903381</v>
      </c>
      <c r="AI397" s="11">
        <v>0.80797564824767021</v>
      </c>
      <c r="AJ397" s="11">
        <v>0.84039025253136956</v>
      </c>
      <c r="AK397" s="11">
        <v>0.7212612929337423</v>
      </c>
      <c r="AL397" s="11">
        <v>0.80761251308603699</v>
      </c>
      <c r="AM397" s="11">
        <v>0.82800128490427027</v>
      </c>
    </row>
    <row r="398" spans="1:39" ht="19.95" customHeight="1" x14ac:dyDescent="0.3">
      <c r="A398" s="17" t="s">
        <v>151</v>
      </c>
      <c r="B398" s="7">
        <v>0.47175577165584998</v>
      </c>
      <c r="C398" s="8">
        <v>0.56638685392435095</v>
      </c>
      <c r="D398" s="8">
        <v>0.60760682278413536</v>
      </c>
      <c r="E398" s="9">
        <v>0.51026070147493774</v>
      </c>
      <c r="F398" s="10">
        <v>0.38891056135375968</v>
      </c>
      <c r="G398" s="10">
        <v>0.3895748780285378</v>
      </c>
      <c r="H398" s="11">
        <v>0.45698024510127522</v>
      </c>
      <c r="I398" s="11">
        <v>0.45197616952081049</v>
      </c>
      <c r="J398" s="11">
        <v>0.50151799896232219</v>
      </c>
      <c r="K398" s="8">
        <v>0.48797742125773191</v>
      </c>
      <c r="L398" s="10">
        <v>0.43921436148120468</v>
      </c>
      <c r="M398" s="11">
        <v>0.47886791529324668</v>
      </c>
      <c r="N398" s="11">
        <v>0.45562690220114949</v>
      </c>
      <c r="O398" s="9">
        <v>0.46091439522820538</v>
      </c>
      <c r="P398" s="9">
        <v>0.47357321900191418</v>
      </c>
      <c r="Q398" s="11">
        <v>0.47749075066173791</v>
      </c>
      <c r="R398" s="11">
        <v>0.44979756621369921</v>
      </c>
      <c r="S398" s="11">
        <v>0.52910076864422451</v>
      </c>
      <c r="T398" s="11">
        <v>0.53094906531487518</v>
      </c>
      <c r="U398" s="9">
        <v>0.43996769619764081</v>
      </c>
      <c r="V398" s="9">
        <v>0.4862400967970455</v>
      </c>
      <c r="W398" s="9">
        <v>0.52659226318121766</v>
      </c>
      <c r="X398" s="9">
        <v>0.4777431475897736</v>
      </c>
      <c r="Y398" s="9">
        <v>0.41587972215800428</v>
      </c>
      <c r="Z398" s="9">
        <v>0.47487625002791961</v>
      </c>
      <c r="AA398" s="11">
        <v>0.47416880995885291</v>
      </c>
      <c r="AB398" s="11">
        <v>0.45841363503702232</v>
      </c>
      <c r="AC398" s="11">
        <v>0.45234407116168007</v>
      </c>
      <c r="AD398" s="11">
        <v>0.52122434537444695</v>
      </c>
      <c r="AE398" s="9">
        <v>0.47629105587138582</v>
      </c>
      <c r="AF398" s="9">
        <v>0.48931303855823322</v>
      </c>
      <c r="AG398" s="9">
        <v>0.45525916022342999</v>
      </c>
      <c r="AH398" s="9">
        <v>0.47117545835424168</v>
      </c>
      <c r="AI398" s="11">
        <v>0.46692860112507478</v>
      </c>
      <c r="AJ398" s="11">
        <v>0.4893447016036076</v>
      </c>
      <c r="AK398" s="11">
        <v>0.53361632870932152</v>
      </c>
      <c r="AL398" s="11">
        <v>0.37666722776806022</v>
      </c>
      <c r="AM398" s="11">
        <v>0.50513054458936035</v>
      </c>
    </row>
    <row r="399" spans="1:39" ht="19.95" customHeight="1" x14ac:dyDescent="0.3">
      <c r="A399" s="16" t="s">
        <v>152</v>
      </c>
      <c r="B399" s="7">
        <v>0.33990222691072131</v>
      </c>
      <c r="C399" s="9">
        <v>0.32524953115325528</v>
      </c>
      <c r="D399" s="9">
        <v>0.28742599127624802</v>
      </c>
      <c r="E399" s="9">
        <v>0.36999191488112643</v>
      </c>
      <c r="F399" s="9">
        <v>0.35224211926650079</v>
      </c>
      <c r="G399" s="9">
        <v>0.35502269951403159</v>
      </c>
      <c r="H399" s="11">
        <v>0.31417355689402771</v>
      </c>
      <c r="I399" s="11">
        <v>0.33587709545948891</v>
      </c>
      <c r="J399" s="11">
        <v>0.36232024025196968</v>
      </c>
      <c r="K399" s="9">
        <v>0.34084530218508419</v>
      </c>
      <c r="L399" s="9">
        <v>0.3415593855655642</v>
      </c>
      <c r="M399" s="13">
        <v>0.35978521029292487</v>
      </c>
      <c r="N399" s="12">
        <v>0.29934638411578562</v>
      </c>
      <c r="O399" s="8">
        <v>0.38260364080391601</v>
      </c>
      <c r="P399" s="10">
        <v>0.26958088942620873</v>
      </c>
      <c r="Q399" s="11">
        <v>0.36152557938215318</v>
      </c>
      <c r="R399" s="11">
        <v>0.34061734043611658</v>
      </c>
      <c r="S399" s="11">
        <v>0.30798223097045391</v>
      </c>
      <c r="T399" s="11">
        <v>0.26940606346479901</v>
      </c>
      <c r="U399" s="9">
        <v>0.36585566585128099</v>
      </c>
      <c r="V399" s="9">
        <v>0.34989235367734112</v>
      </c>
      <c r="W399" s="9">
        <v>0.3180408593341123</v>
      </c>
      <c r="X399" s="8">
        <v>0.40345356130661769</v>
      </c>
      <c r="Y399" s="9">
        <v>0.42954746164099378</v>
      </c>
      <c r="Z399" s="9">
        <v>0.32010386602952418</v>
      </c>
      <c r="AA399" s="11">
        <v>0.31080174494985802</v>
      </c>
      <c r="AB399" s="11">
        <v>0.33669089239435812</v>
      </c>
      <c r="AC399" s="13">
        <v>0.40417278908394327</v>
      </c>
      <c r="AD399" s="11">
        <v>0.31893437163141852</v>
      </c>
      <c r="AE399" s="9">
        <v>0.29623512406812108</v>
      </c>
      <c r="AF399" s="9">
        <v>0.310873644774459</v>
      </c>
      <c r="AG399" s="8">
        <v>0.37137807295061681</v>
      </c>
      <c r="AH399" s="9">
        <v>0.36194788082479212</v>
      </c>
      <c r="AI399" s="11">
        <v>0.34104704712259543</v>
      </c>
      <c r="AJ399" s="11">
        <v>0.35104555092776202</v>
      </c>
      <c r="AK399" s="12">
        <v>0.18764496422442081</v>
      </c>
      <c r="AL399" s="11">
        <v>0.43094528531797682</v>
      </c>
      <c r="AM399" s="11">
        <v>0.32287074031490998</v>
      </c>
    </row>
    <row r="400" spans="1:39" ht="19.95" customHeight="1" x14ac:dyDescent="0.3">
      <c r="A400" s="17" t="s">
        <v>153</v>
      </c>
      <c r="B400" s="7">
        <v>0.143611035317636</v>
      </c>
      <c r="C400" s="9">
        <v>0.10399300478687309</v>
      </c>
      <c r="D400" s="9">
        <v>9.4805173286979266E-2</v>
      </c>
      <c r="E400" s="10">
        <v>9.9178290895716656E-2</v>
      </c>
      <c r="F400" s="8">
        <v>0.18568003516547699</v>
      </c>
      <c r="G400" s="9">
        <v>0.19499386094444709</v>
      </c>
      <c r="H400" s="11">
        <v>0.14033714326631691</v>
      </c>
      <c r="I400" s="13">
        <v>0.17388362505255539</v>
      </c>
      <c r="J400" s="12">
        <v>0.1167011958237379</v>
      </c>
      <c r="K400" s="9">
        <v>0.14001813202201821</v>
      </c>
      <c r="L400" s="9">
        <v>0.15107340299679509</v>
      </c>
      <c r="M400" s="12">
        <v>0.1180026131822557</v>
      </c>
      <c r="N400" s="13">
        <v>0.19668176944048479</v>
      </c>
      <c r="O400" s="10">
        <v>0.1143719525376608</v>
      </c>
      <c r="P400" s="8">
        <v>0.20581947551752541</v>
      </c>
      <c r="Q400" s="11">
        <v>0.13300867514134901</v>
      </c>
      <c r="R400" s="11">
        <v>0.1353470277369124</v>
      </c>
      <c r="S400" s="11">
        <v>0.10187813855099689</v>
      </c>
      <c r="T400" s="11">
        <v>0.15532395431098431</v>
      </c>
      <c r="U400" s="9">
        <v>0.1643636592450082</v>
      </c>
      <c r="V400" s="9">
        <v>0.11949202149727239</v>
      </c>
      <c r="W400" s="9">
        <v>0.13267445057393251</v>
      </c>
      <c r="X400" s="10">
        <v>7.6756398110314386E-2</v>
      </c>
      <c r="Y400" s="9">
        <v>8.8106365331170736E-2</v>
      </c>
      <c r="Z400" s="9">
        <v>0.15830138149483711</v>
      </c>
      <c r="AA400" s="11">
        <v>0.16024733973617869</v>
      </c>
      <c r="AB400" s="11">
        <v>0.1499899948376969</v>
      </c>
      <c r="AC400" s="11">
        <v>0.11899719320933071</v>
      </c>
      <c r="AD400" s="11">
        <v>0.12698298080332049</v>
      </c>
      <c r="AE400" s="9">
        <v>0.1550469385928375</v>
      </c>
      <c r="AF400" s="9">
        <v>0.15672547393405489</v>
      </c>
      <c r="AG400" s="9">
        <v>0.138890811261078</v>
      </c>
      <c r="AH400" s="9">
        <v>0.12472666946492129</v>
      </c>
      <c r="AI400" s="11">
        <v>0.13929820630112361</v>
      </c>
      <c r="AJ400" s="11">
        <v>0.1383669698476897</v>
      </c>
      <c r="AK400" s="11">
        <v>0.20048981758017251</v>
      </c>
      <c r="AL400" s="11">
        <v>0.14805170139207549</v>
      </c>
      <c r="AM400" s="11">
        <v>0.159651872866095</v>
      </c>
    </row>
    <row r="401" spans="1:39" ht="19.95" customHeight="1" x14ac:dyDescent="0.3">
      <c r="A401" s="16" t="s">
        <v>267</v>
      </c>
      <c r="B401" s="7">
        <v>4.4730966115792747E-2</v>
      </c>
      <c r="C401" s="10">
        <v>4.3706101355206256E-3</v>
      </c>
      <c r="D401" s="9">
        <v>1.016201265263739E-2</v>
      </c>
      <c r="E401" s="9">
        <v>2.0569092748219241E-2</v>
      </c>
      <c r="F401" s="8">
        <v>7.3167284214262468E-2</v>
      </c>
      <c r="G401" s="9">
        <v>6.0408561512983489E-2</v>
      </c>
      <c r="H401" s="13">
        <v>8.8509054738380305E-2</v>
      </c>
      <c r="I401" s="11">
        <v>3.8263109967145152E-2</v>
      </c>
      <c r="J401" s="12">
        <v>1.9460564961970139E-2</v>
      </c>
      <c r="K401" s="10">
        <v>3.11591445351657E-2</v>
      </c>
      <c r="L401" s="8">
        <v>6.8152849956435932E-2</v>
      </c>
      <c r="M401" s="11">
        <v>4.3344261231572763E-2</v>
      </c>
      <c r="N401" s="11">
        <v>4.8344944242579992E-2</v>
      </c>
      <c r="O401" s="9">
        <v>4.2110011430217878E-2</v>
      </c>
      <c r="P401" s="9">
        <v>5.102641605435175E-2</v>
      </c>
      <c r="Q401" s="12">
        <v>2.797499481475996E-2</v>
      </c>
      <c r="R401" s="13">
        <v>7.4238065613271814E-2</v>
      </c>
      <c r="S401" s="11">
        <v>6.1038861834324769E-2</v>
      </c>
      <c r="T401" s="11">
        <v>4.4320916909341528E-2</v>
      </c>
      <c r="U401" s="9">
        <v>2.981297870606997E-2</v>
      </c>
      <c r="V401" s="9">
        <v>4.437552802834098E-2</v>
      </c>
      <c r="W401" s="9">
        <v>2.269242691073755E-2</v>
      </c>
      <c r="X401" s="9">
        <v>4.2046892993294303E-2</v>
      </c>
      <c r="Y401" s="9">
        <v>6.6466450869831148E-2</v>
      </c>
      <c r="Z401" s="9">
        <v>4.6718502447719093E-2</v>
      </c>
      <c r="AA401" s="11">
        <v>5.4782105355110439E-2</v>
      </c>
      <c r="AB401" s="11">
        <v>5.490547773092274E-2</v>
      </c>
      <c r="AC401" s="11">
        <v>2.4485946545045951E-2</v>
      </c>
      <c r="AD401" s="11">
        <v>3.2858302190814141E-2</v>
      </c>
      <c r="AE401" s="8">
        <v>7.242688146765551E-2</v>
      </c>
      <c r="AF401" s="9">
        <v>4.3087842733252897E-2</v>
      </c>
      <c r="AG401" s="9">
        <v>3.4471955564875222E-2</v>
      </c>
      <c r="AH401" s="9">
        <v>4.2149991356044962E-2</v>
      </c>
      <c r="AI401" s="11">
        <v>5.2726145451206213E-2</v>
      </c>
      <c r="AJ401" s="11">
        <v>2.124277762094072E-2</v>
      </c>
      <c r="AK401" s="11">
        <v>7.8248889486085202E-2</v>
      </c>
      <c r="AL401" s="11">
        <v>4.4335785521887557E-2</v>
      </c>
      <c r="AM401" s="11">
        <v>1.2346842229634711E-2</v>
      </c>
    </row>
    <row r="402" spans="1:39" ht="19.95" customHeight="1" x14ac:dyDescent="0.3">
      <c r="A402" s="17" t="s">
        <v>154</v>
      </c>
      <c r="B402" s="7">
        <v>2.975993425861367E-2</v>
      </c>
      <c r="C402" s="10">
        <v>4.3706101355206256E-3</v>
      </c>
      <c r="D402" s="9">
        <v>1.016201265263739E-2</v>
      </c>
      <c r="E402" s="9">
        <v>8.8917539385134723E-3</v>
      </c>
      <c r="F402" s="8">
        <v>4.9122535016439373E-2</v>
      </c>
      <c r="G402" s="9">
        <v>3.819974839860351E-2</v>
      </c>
      <c r="H402" s="13">
        <v>5.8379352849763297E-2</v>
      </c>
      <c r="I402" s="11">
        <v>2.550790480727573E-2</v>
      </c>
      <c r="J402" s="12">
        <v>1.326265697151492E-2</v>
      </c>
      <c r="K402" s="9">
        <v>2.2292033404611829E-2</v>
      </c>
      <c r="L402" s="9">
        <v>4.2697121411725547E-2</v>
      </c>
      <c r="M402" s="11">
        <v>2.9659724394338571E-2</v>
      </c>
      <c r="N402" s="11">
        <v>3.0457641306117181E-2</v>
      </c>
      <c r="O402" s="9">
        <v>2.7723336246549029E-2</v>
      </c>
      <c r="P402" s="9">
        <v>3.9523831152510847E-2</v>
      </c>
      <c r="Q402" s="12">
        <v>1.958550754087679E-2</v>
      </c>
      <c r="R402" s="13">
        <v>4.5815708564754871E-2</v>
      </c>
      <c r="S402" s="11">
        <v>4.4065944317137243E-2</v>
      </c>
      <c r="T402" s="11">
        <v>4.4320916909341528E-2</v>
      </c>
      <c r="U402" s="9">
        <v>2.6166477015986699E-2</v>
      </c>
      <c r="V402" s="9">
        <v>3.1591842405269702E-2</v>
      </c>
      <c r="W402" s="9">
        <v>1.168801993220934E-2</v>
      </c>
      <c r="X402" s="9">
        <v>3.1250608202664169E-2</v>
      </c>
      <c r="Y402" s="9">
        <v>4.649529615003057E-2</v>
      </c>
      <c r="Z402" s="9">
        <v>2.6860896563858851E-2</v>
      </c>
      <c r="AA402" s="11">
        <v>3.9027289050338629E-2</v>
      </c>
      <c r="AB402" s="11">
        <v>4.1492764980010588E-2</v>
      </c>
      <c r="AC402" s="12">
        <v>3.47114302653748E-3</v>
      </c>
      <c r="AD402" s="11">
        <v>2.8903141610853011E-2</v>
      </c>
      <c r="AE402" s="9">
        <v>4.1400294603123673E-2</v>
      </c>
      <c r="AF402" s="9">
        <v>3.6553187871389517E-2</v>
      </c>
      <c r="AG402" s="9">
        <v>2.0458648981792209E-2</v>
      </c>
      <c r="AH402" s="9">
        <v>2.6625250438045821E-2</v>
      </c>
      <c r="AI402" s="13">
        <v>3.9167491704678321E-2</v>
      </c>
      <c r="AJ402" s="11">
        <v>1.6969973382360101E-2</v>
      </c>
      <c r="AK402" s="11">
        <v>1.689070993869703E-2</v>
      </c>
      <c r="AL402" s="11">
        <v>1.0263331875016039E-2</v>
      </c>
      <c r="AM402" s="11">
        <v>0</v>
      </c>
    </row>
    <row r="403" spans="1:39" ht="19.95" customHeight="1" x14ac:dyDescent="0.3">
      <c r="A403" s="16" t="s">
        <v>155</v>
      </c>
      <c r="B403" s="7">
        <v>1.497103185717908E-2</v>
      </c>
      <c r="C403" s="9">
        <v>0</v>
      </c>
      <c r="D403" s="9">
        <v>0</v>
      </c>
      <c r="E403" s="9">
        <v>1.167733880970577E-2</v>
      </c>
      <c r="F403" s="8">
        <v>2.4044749197823099E-2</v>
      </c>
      <c r="G403" s="9">
        <v>2.2208813114379979E-2</v>
      </c>
      <c r="H403" s="13">
        <v>3.0129701888617001E-2</v>
      </c>
      <c r="I403" s="11">
        <v>1.275520515986942E-2</v>
      </c>
      <c r="J403" s="11">
        <v>6.1979079904552186E-3</v>
      </c>
      <c r="K403" s="10">
        <v>8.8671111305538685E-3</v>
      </c>
      <c r="L403" s="8">
        <v>2.5455728544710381E-2</v>
      </c>
      <c r="M403" s="11">
        <v>1.368453683723418E-2</v>
      </c>
      <c r="N403" s="11">
        <v>1.7887302936462811E-2</v>
      </c>
      <c r="O403" s="9">
        <v>1.4386675183668859E-2</v>
      </c>
      <c r="P403" s="9">
        <v>1.15025849018409E-2</v>
      </c>
      <c r="Q403" s="11">
        <v>8.3894872738831689E-3</v>
      </c>
      <c r="R403" s="13">
        <v>2.842235704851695E-2</v>
      </c>
      <c r="S403" s="11">
        <v>1.6972917517187529E-2</v>
      </c>
      <c r="T403" s="11">
        <v>0</v>
      </c>
      <c r="U403" s="9">
        <v>3.6465016900832769E-3</v>
      </c>
      <c r="V403" s="9">
        <v>1.278368562307128E-2</v>
      </c>
      <c r="W403" s="9">
        <v>1.1004406978528209E-2</v>
      </c>
      <c r="X403" s="9">
        <v>1.0796284790630139E-2</v>
      </c>
      <c r="Y403" s="9">
        <v>1.9971154719800582E-2</v>
      </c>
      <c r="Z403" s="9">
        <v>1.9857605883860239E-2</v>
      </c>
      <c r="AA403" s="11">
        <v>1.575481630477181E-2</v>
      </c>
      <c r="AB403" s="11">
        <v>1.341271275091215E-2</v>
      </c>
      <c r="AC403" s="11">
        <v>2.1014803518508471E-2</v>
      </c>
      <c r="AD403" s="11">
        <v>3.9551605799611356E-3</v>
      </c>
      <c r="AE403" s="8">
        <v>3.102658686453183E-2</v>
      </c>
      <c r="AF403" s="9">
        <v>6.5346548618633819E-3</v>
      </c>
      <c r="AG403" s="9">
        <v>1.4013306583083021E-2</v>
      </c>
      <c r="AH403" s="9">
        <v>1.552474091799913E-2</v>
      </c>
      <c r="AI403" s="11">
        <v>1.355865374652789E-2</v>
      </c>
      <c r="AJ403" s="11">
        <v>4.2728042385806186E-3</v>
      </c>
      <c r="AK403" s="13">
        <v>6.1358179547388161E-2</v>
      </c>
      <c r="AL403" s="11">
        <v>3.4072453646871517E-2</v>
      </c>
      <c r="AM403" s="11">
        <v>1.2346842229634711E-2</v>
      </c>
    </row>
    <row r="404" spans="1:39" ht="19.95" customHeight="1" x14ac:dyDescent="0.3">
      <c r="A404" s="17" t="s">
        <v>20</v>
      </c>
      <c r="B404" s="7">
        <v>0</v>
      </c>
      <c r="C404" s="9">
        <v>0</v>
      </c>
      <c r="D404" s="9">
        <v>0</v>
      </c>
      <c r="E404" s="9">
        <v>0</v>
      </c>
      <c r="F404" s="9">
        <v>0</v>
      </c>
      <c r="G404" s="9">
        <v>0</v>
      </c>
      <c r="H404" s="11">
        <v>0</v>
      </c>
      <c r="I404" s="11">
        <v>0</v>
      </c>
      <c r="J404" s="11">
        <v>0</v>
      </c>
      <c r="K404" s="9">
        <v>0</v>
      </c>
      <c r="L404" s="9">
        <v>0</v>
      </c>
      <c r="M404" s="11">
        <v>0</v>
      </c>
      <c r="N404" s="11">
        <v>0</v>
      </c>
      <c r="O404" s="9">
        <v>0</v>
      </c>
      <c r="P404" s="9">
        <v>0</v>
      </c>
      <c r="Q404" s="11">
        <v>0</v>
      </c>
      <c r="R404" s="11">
        <v>0</v>
      </c>
      <c r="S404" s="11">
        <v>0</v>
      </c>
      <c r="T404" s="11">
        <v>0</v>
      </c>
      <c r="U404" s="9">
        <v>0</v>
      </c>
      <c r="V404" s="9">
        <v>0</v>
      </c>
      <c r="W404" s="9">
        <v>0</v>
      </c>
      <c r="X404" s="9">
        <v>0</v>
      </c>
      <c r="Y404" s="9">
        <v>0</v>
      </c>
      <c r="Z404" s="9">
        <v>0</v>
      </c>
      <c r="AA404" s="11">
        <v>0</v>
      </c>
      <c r="AB404" s="11">
        <v>0</v>
      </c>
      <c r="AC404" s="11">
        <v>0</v>
      </c>
      <c r="AD404" s="11">
        <v>0</v>
      </c>
      <c r="AE404" s="9">
        <v>0</v>
      </c>
      <c r="AF404" s="9">
        <v>0</v>
      </c>
      <c r="AG404" s="9">
        <v>0</v>
      </c>
      <c r="AH404" s="9">
        <v>0</v>
      </c>
      <c r="AI404" s="11">
        <v>0</v>
      </c>
      <c r="AJ404" s="11">
        <v>0</v>
      </c>
      <c r="AK404" s="11">
        <v>0</v>
      </c>
      <c r="AL404" s="11">
        <v>0</v>
      </c>
      <c r="AM404" s="11">
        <v>0</v>
      </c>
    </row>
    <row r="407" spans="1:39" x14ac:dyDescent="0.3">
      <c r="A407" s="1" t="s">
        <v>24</v>
      </c>
    </row>
    <row r="408" spans="1:39" ht="54.6" customHeight="1" x14ac:dyDescent="0.3">
      <c r="A408" s="19" t="s">
        <v>248</v>
      </c>
      <c r="B408" s="33"/>
      <c r="C408" s="33" t="s">
        <v>159</v>
      </c>
      <c r="D408" s="18"/>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c r="AH408" s="18"/>
      <c r="AI408" s="18"/>
      <c r="AJ408" s="18"/>
      <c r="AK408" s="18"/>
      <c r="AL408" s="18"/>
      <c r="AM408" s="18"/>
    </row>
    <row r="409" spans="1:39" ht="22.05" customHeight="1" x14ac:dyDescent="0.3">
      <c r="A409" s="2"/>
      <c r="B409" s="2"/>
      <c r="C409" s="51" t="s">
        <v>1</v>
      </c>
      <c r="D409" s="52"/>
      <c r="E409" s="52"/>
      <c r="F409" s="52"/>
      <c r="G409" s="53"/>
      <c r="H409" s="51" t="s">
        <v>2</v>
      </c>
      <c r="I409" s="52"/>
      <c r="J409" s="53"/>
      <c r="K409" s="51" t="s">
        <v>26</v>
      </c>
      <c r="L409" s="53"/>
      <c r="M409" s="51" t="s">
        <v>28</v>
      </c>
      <c r="N409" s="53"/>
      <c r="O409" s="51" t="s">
        <v>29</v>
      </c>
      <c r="P409" s="53"/>
      <c r="Q409" s="51" t="s">
        <v>30</v>
      </c>
      <c r="R409" s="52"/>
      <c r="S409" s="52"/>
      <c r="T409" s="53"/>
      <c r="U409" s="51" t="s">
        <v>31</v>
      </c>
      <c r="V409" s="52"/>
      <c r="W409" s="52"/>
      <c r="X409" s="52"/>
      <c r="Y409" s="52"/>
      <c r="Z409" s="53"/>
      <c r="AA409" s="51" t="s">
        <v>32</v>
      </c>
      <c r="AB409" s="52"/>
      <c r="AC409" s="52"/>
      <c r="AD409" s="53"/>
      <c r="AE409" s="51" t="s">
        <v>33</v>
      </c>
      <c r="AF409" s="52"/>
      <c r="AG409" s="52"/>
      <c r="AH409" s="53"/>
      <c r="AI409" s="51" t="s">
        <v>34</v>
      </c>
      <c r="AJ409" s="52"/>
      <c r="AK409" s="52"/>
      <c r="AL409" s="52"/>
      <c r="AM409" s="53"/>
    </row>
    <row r="410" spans="1:39" ht="58.05" customHeight="1" x14ac:dyDescent="0.3">
      <c r="A410" s="3" t="s">
        <v>35</v>
      </c>
      <c r="B410" s="3" t="s">
        <v>0</v>
      </c>
      <c r="C410" s="3" t="s">
        <v>3</v>
      </c>
      <c r="D410" s="3" t="s">
        <v>4</v>
      </c>
      <c r="E410" s="3" t="s">
        <v>5</v>
      </c>
      <c r="F410" s="3" t="s">
        <v>6</v>
      </c>
      <c r="G410" s="3" t="s">
        <v>7</v>
      </c>
      <c r="H410" s="3" t="s">
        <v>8</v>
      </c>
      <c r="I410" s="3" t="s">
        <v>9</v>
      </c>
      <c r="J410" s="3" t="s">
        <v>10</v>
      </c>
      <c r="K410" s="3" t="s">
        <v>36</v>
      </c>
      <c r="L410" s="3" t="s">
        <v>37</v>
      </c>
      <c r="M410" s="3" t="s">
        <v>40</v>
      </c>
      <c r="N410" s="3" t="s">
        <v>41</v>
      </c>
      <c r="O410" s="3" t="s">
        <v>42</v>
      </c>
      <c r="P410" s="3" t="s">
        <v>43</v>
      </c>
      <c r="Q410" s="3" t="s">
        <v>44</v>
      </c>
      <c r="R410" s="3" t="s">
        <v>45</v>
      </c>
      <c r="S410" s="3" t="s">
        <v>46</v>
      </c>
      <c r="T410" s="3" t="s">
        <v>47</v>
      </c>
      <c r="U410" s="3" t="s">
        <v>48</v>
      </c>
      <c r="V410" s="3" t="s">
        <v>49</v>
      </c>
      <c r="W410" s="3" t="s">
        <v>50</v>
      </c>
      <c r="X410" s="3" t="s">
        <v>51</v>
      </c>
      <c r="Y410" s="3" t="s">
        <v>52</v>
      </c>
      <c r="Z410" s="3" t="s">
        <v>53</v>
      </c>
      <c r="AA410" s="3" t="s">
        <v>54</v>
      </c>
      <c r="AB410" s="3" t="s">
        <v>55</v>
      </c>
      <c r="AC410" s="3" t="s">
        <v>56</v>
      </c>
      <c r="AD410" s="3" t="s">
        <v>57</v>
      </c>
      <c r="AE410" s="3" t="s">
        <v>58</v>
      </c>
      <c r="AF410" s="3" t="s">
        <v>59</v>
      </c>
      <c r="AG410" s="3" t="s">
        <v>60</v>
      </c>
      <c r="AH410" s="3" t="s">
        <v>61</v>
      </c>
      <c r="AI410" s="3" t="s">
        <v>62</v>
      </c>
      <c r="AJ410" s="3" t="s">
        <v>63</v>
      </c>
      <c r="AK410" s="3" t="s">
        <v>64</v>
      </c>
      <c r="AL410" s="3" t="s">
        <v>65</v>
      </c>
      <c r="AM410" s="3" t="s">
        <v>47</v>
      </c>
    </row>
    <row r="411" spans="1:39" ht="19.95" customHeight="1" x14ac:dyDescent="0.3">
      <c r="A411" s="14" t="s">
        <v>11</v>
      </c>
      <c r="B411" s="4">
        <v>1306.8451003432269</v>
      </c>
      <c r="C411" s="5">
        <v>228.38072639703751</v>
      </c>
      <c r="D411" s="5">
        <v>170.16238164901731</v>
      </c>
      <c r="E411" s="5">
        <v>250.35033392906189</v>
      </c>
      <c r="F411" s="5">
        <v>407.60172027349472</v>
      </c>
      <c r="G411" s="5">
        <v>131.62765365838999</v>
      </c>
      <c r="H411" s="6">
        <v>348.91016232967382</v>
      </c>
      <c r="I411" s="6">
        <v>470.42614299058909</v>
      </c>
      <c r="J411" s="6">
        <v>487.50879502296448</v>
      </c>
      <c r="K411" s="5">
        <v>818.91197973489761</v>
      </c>
      <c r="L411" s="5">
        <v>482.50754290819168</v>
      </c>
      <c r="M411" s="6">
        <v>875.48859810829163</v>
      </c>
      <c r="N411" s="6">
        <v>424.46841299533838</v>
      </c>
      <c r="O411" s="5">
        <v>747.82372790575027</v>
      </c>
      <c r="P411" s="5">
        <v>398.85018879175192</v>
      </c>
      <c r="Q411" s="6">
        <v>711.97100508213043</v>
      </c>
      <c r="R411" s="6">
        <v>301.32439941167831</v>
      </c>
      <c r="S411" s="6">
        <v>73.693696200847626</v>
      </c>
      <c r="T411" s="6">
        <v>83.797020494937897</v>
      </c>
      <c r="U411" s="5">
        <v>215.45168715715411</v>
      </c>
      <c r="V411" s="5">
        <v>341.14446431398392</v>
      </c>
      <c r="W411" s="5">
        <v>156.22436249256131</v>
      </c>
      <c r="X411" s="5">
        <v>217.1966395974159</v>
      </c>
      <c r="Y411" s="5">
        <v>45.496964335441589</v>
      </c>
      <c r="Z411" s="5">
        <v>650.7288156747818</v>
      </c>
      <c r="AA411" s="6">
        <v>361.56796479225159</v>
      </c>
      <c r="AB411" s="6">
        <v>330.4798938035965</v>
      </c>
      <c r="AC411" s="6">
        <v>269.16976135969162</v>
      </c>
      <c r="AD411" s="6">
        <v>229.39848268032071</v>
      </c>
      <c r="AE411" s="5">
        <v>209.87826681137079</v>
      </c>
      <c r="AF411" s="5">
        <v>371.30329573154449</v>
      </c>
      <c r="AG411" s="5">
        <v>448.46941393613821</v>
      </c>
      <c r="AH411" s="5">
        <v>277.19412386417389</v>
      </c>
      <c r="AI411" s="6">
        <v>835.56675624847412</v>
      </c>
      <c r="AJ411" s="6">
        <v>265.49627321958542</v>
      </c>
      <c r="AK411" s="6">
        <v>59.049890398979187</v>
      </c>
      <c r="AL411" s="6">
        <v>73.078905582427979</v>
      </c>
      <c r="AM411" s="6">
        <v>73.653274893760681</v>
      </c>
    </row>
    <row r="412" spans="1:39" ht="19.95" customHeight="1" x14ac:dyDescent="0.3">
      <c r="A412" s="15" t="s">
        <v>12</v>
      </c>
      <c r="B412" s="4">
        <v>1321</v>
      </c>
      <c r="C412" s="5">
        <v>226</v>
      </c>
      <c r="D412" s="5">
        <v>175</v>
      </c>
      <c r="E412" s="5">
        <v>255</v>
      </c>
      <c r="F412" s="5">
        <v>409</v>
      </c>
      <c r="G412" s="5">
        <v>137</v>
      </c>
      <c r="H412" s="6">
        <v>281</v>
      </c>
      <c r="I412" s="6">
        <v>530</v>
      </c>
      <c r="J412" s="6">
        <v>510</v>
      </c>
      <c r="K412" s="5">
        <v>834</v>
      </c>
      <c r="L412" s="5">
        <v>482</v>
      </c>
      <c r="M412" s="6">
        <v>889</v>
      </c>
      <c r="N412" s="6">
        <v>425</v>
      </c>
      <c r="O412" s="5">
        <v>781</v>
      </c>
      <c r="P412" s="5">
        <v>396</v>
      </c>
      <c r="Q412" s="6">
        <v>745</v>
      </c>
      <c r="R412" s="6">
        <v>287</v>
      </c>
      <c r="S412" s="6">
        <v>73</v>
      </c>
      <c r="T412" s="6">
        <v>85</v>
      </c>
      <c r="U412" s="5">
        <v>218</v>
      </c>
      <c r="V412" s="5">
        <v>337</v>
      </c>
      <c r="W412" s="5">
        <v>156</v>
      </c>
      <c r="X412" s="5">
        <v>220</v>
      </c>
      <c r="Y412" s="5">
        <v>45</v>
      </c>
      <c r="Z412" s="5">
        <v>668</v>
      </c>
      <c r="AA412" s="6">
        <v>361</v>
      </c>
      <c r="AB412" s="6">
        <v>335</v>
      </c>
      <c r="AC412" s="6">
        <v>278</v>
      </c>
      <c r="AD412" s="6">
        <v>233</v>
      </c>
      <c r="AE412" s="5">
        <v>197</v>
      </c>
      <c r="AF412" s="5">
        <v>424</v>
      </c>
      <c r="AG412" s="5">
        <v>475</v>
      </c>
      <c r="AH412" s="5">
        <v>225</v>
      </c>
      <c r="AI412" s="6">
        <v>850</v>
      </c>
      <c r="AJ412" s="6">
        <v>279</v>
      </c>
      <c r="AK412" s="6">
        <v>48</v>
      </c>
      <c r="AL412" s="6">
        <v>72</v>
      </c>
      <c r="AM412" s="6">
        <v>72</v>
      </c>
    </row>
    <row r="413" spans="1:39" ht="19.95" customHeight="1" x14ac:dyDescent="0.3">
      <c r="A413" s="16" t="s">
        <v>266</v>
      </c>
      <c r="B413" s="7">
        <v>0.75924678061991557</v>
      </c>
      <c r="C413" s="8">
        <v>0.96885625327505931</v>
      </c>
      <c r="D413" s="8">
        <v>0.86081724491185285</v>
      </c>
      <c r="E413" s="8">
        <v>0.84801818289368514</v>
      </c>
      <c r="F413" s="10">
        <v>0.69452761330956991</v>
      </c>
      <c r="G413" s="10">
        <v>0.41781465030189879</v>
      </c>
      <c r="H413" s="11">
        <v>0.71902604477954946</v>
      </c>
      <c r="I413" s="11">
        <v>0.76028193496997121</v>
      </c>
      <c r="J413" s="11">
        <v>0.78703388916253436</v>
      </c>
      <c r="K413" s="9">
        <v>0.77315361100950186</v>
      </c>
      <c r="L413" s="9">
        <v>0.7344716628407616</v>
      </c>
      <c r="M413" s="13">
        <v>0.78342902835375994</v>
      </c>
      <c r="N413" s="12">
        <v>0.71468762626777682</v>
      </c>
      <c r="O413" s="8">
        <v>0.79788207892711194</v>
      </c>
      <c r="P413" s="10">
        <v>0.68872055292854617</v>
      </c>
      <c r="Q413" s="13">
        <v>0.79646049225533777</v>
      </c>
      <c r="R413" s="12">
        <v>0.6995216042452842</v>
      </c>
      <c r="S413" s="11">
        <v>0.79943972405868469</v>
      </c>
      <c r="T413" s="11">
        <v>0.77759731810190924</v>
      </c>
      <c r="U413" s="8">
        <v>0.82208390916942631</v>
      </c>
      <c r="V413" s="9">
        <v>0.79147664366849546</v>
      </c>
      <c r="W413" s="8">
        <v>0.82654059127745205</v>
      </c>
      <c r="X413" s="8">
        <v>0.82310057365015099</v>
      </c>
      <c r="Y413" s="9">
        <v>0.69665478432331185</v>
      </c>
      <c r="Z413" s="10">
        <v>0.73403299790036125</v>
      </c>
      <c r="AA413" s="12">
        <v>0.7073125692109401</v>
      </c>
      <c r="AB413" s="11">
        <v>0.75903207816709728</v>
      </c>
      <c r="AC413" s="11">
        <v>0.79685789251606554</v>
      </c>
      <c r="AD413" s="13">
        <v>0.83904618687267796</v>
      </c>
      <c r="AE413" s="10">
        <v>0.62455644298280633</v>
      </c>
      <c r="AF413" s="10">
        <v>0.71882555432677619</v>
      </c>
      <c r="AG413" s="8">
        <v>0.82433257526068415</v>
      </c>
      <c r="AH413" s="8">
        <v>0.81007080526070474</v>
      </c>
      <c r="AI413" s="11">
        <v>0.75896683467559034</v>
      </c>
      <c r="AJ413" s="11">
        <v>0.78865982941894985</v>
      </c>
      <c r="AK413" s="11">
        <v>0.74518054167360293</v>
      </c>
      <c r="AL413" s="11">
        <v>0.69858863352873268</v>
      </c>
      <c r="AM413" s="11">
        <v>0.72786052594635375</v>
      </c>
    </row>
    <row r="414" spans="1:39" ht="19.95" customHeight="1" x14ac:dyDescent="0.3">
      <c r="A414" s="17" t="s">
        <v>151</v>
      </c>
      <c r="B414" s="7">
        <v>0.37479955822023753</v>
      </c>
      <c r="C414" s="8">
        <v>0.73683471895740027</v>
      </c>
      <c r="D414" s="8">
        <v>0.54359697952884289</v>
      </c>
      <c r="E414" s="9">
        <v>0.391419948137538</v>
      </c>
      <c r="F414" s="10">
        <v>0.21938357129809949</v>
      </c>
      <c r="G414" s="10">
        <v>0.1186045747223194</v>
      </c>
      <c r="H414" s="11">
        <v>0.34813972620140238</v>
      </c>
      <c r="I414" s="11">
        <v>0.36954509386841328</v>
      </c>
      <c r="J414" s="11">
        <v>0.39895035064918072</v>
      </c>
      <c r="K414" s="8">
        <v>0.39604079296158012</v>
      </c>
      <c r="L414" s="10">
        <v>0.33499890080685463</v>
      </c>
      <c r="M414" s="11">
        <v>0.37972629142459358</v>
      </c>
      <c r="N414" s="11">
        <v>0.3685349724683632</v>
      </c>
      <c r="O414" s="9">
        <v>0.3887966687006878</v>
      </c>
      <c r="P414" s="9">
        <v>0.34145424348330811</v>
      </c>
      <c r="Q414" s="11">
        <v>0.38532044216742461</v>
      </c>
      <c r="R414" s="12">
        <v>0.32267074575762222</v>
      </c>
      <c r="S414" s="11">
        <v>0.47278387633667068</v>
      </c>
      <c r="T414" s="11">
        <v>0.45276697170252739</v>
      </c>
      <c r="U414" s="8">
        <v>0.44690683396089409</v>
      </c>
      <c r="V414" s="9">
        <v>0.41445502326460848</v>
      </c>
      <c r="W414" s="8">
        <v>0.53963478849526836</v>
      </c>
      <c r="X414" s="8">
        <v>0.45349714789845658</v>
      </c>
      <c r="Y414" s="9">
        <v>0.49223040131990631</v>
      </c>
      <c r="Z414" s="10">
        <v>0.33279326796362602</v>
      </c>
      <c r="AA414" s="12">
        <v>0.33821089479522598</v>
      </c>
      <c r="AB414" s="11">
        <v>0.3302721575756164</v>
      </c>
      <c r="AC414" s="11">
        <v>0.38898698220671252</v>
      </c>
      <c r="AD414" s="13">
        <v>0.51244217799999137</v>
      </c>
      <c r="AE414" s="10">
        <v>0.24837606218893049</v>
      </c>
      <c r="AF414" s="9">
        <v>0.34061546138203802</v>
      </c>
      <c r="AG414" s="8">
        <v>0.41098638246040448</v>
      </c>
      <c r="AH414" s="8">
        <v>0.45776498284441108</v>
      </c>
      <c r="AI414" s="11">
        <v>0.37100103504830118</v>
      </c>
      <c r="AJ414" s="11">
        <v>0.40887842410106151</v>
      </c>
      <c r="AK414" s="11">
        <v>0.42743808830839891</v>
      </c>
      <c r="AL414" s="12">
        <v>0.27024464314725899</v>
      </c>
      <c r="AM414" s="11">
        <v>0.35658675140062779</v>
      </c>
    </row>
    <row r="415" spans="1:39" ht="19.95" customHeight="1" x14ac:dyDescent="0.3">
      <c r="A415" s="16" t="s">
        <v>152</v>
      </c>
      <c r="B415" s="7">
        <v>0.38444722239967799</v>
      </c>
      <c r="C415" s="10">
        <v>0.23202153431765901</v>
      </c>
      <c r="D415" s="9">
        <v>0.31722026538301001</v>
      </c>
      <c r="E415" s="8">
        <v>0.45659823475614708</v>
      </c>
      <c r="F415" s="8">
        <v>0.47514404201147042</v>
      </c>
      <c r="G415" s="10">
        <v>0.29921007557957952</v>
      </c>
      <c r="H415" s="11">
        <v>0.37088631857814708</v>
      </c>
      <c r="I415" s="11">
        <v>0.39073684110155787</v>
      </c>
      <c r="J415" s="11">
        <v>0.3880835385133537</v>
      </c>
      <c r="K415" s="9">
        <v>0.37711281804792168</v>
      </c>
      <c r="L415" s="9">
        <v>0.39947276203390691</v>
      </c>
      <c r="M415" s="13">
        <v>0.40370273692916642</v>
      </c>
      <c r="N415" s="12">
        <v>0.34615265379941362</v>
      </c>
      <c r="O415" s="8">
        <v>0.40908541022642408</v>
      </c>
      <c r="P415" s="10">
        <v>0.34726630944523812</v>
      </c>
      <c r="Q415" s="13">
        <v>0.41114005008791321</v>
      </c>
      <c r="R415" s="11">
        <v>0.37685085848766198</v>
      </c>
      <c r="S415" s="11">
        <v>0.32665584772201389</v>
      </c>
      <c r="T415" s="11">
        <v>0.32483034639938191</v>
      </c>
      <c r="U415" s="9">
        <v>0.37517707520853222</v>
      </c>
      <c r="V415" s="9">
        <v>0.37702162040388698</v>
      </c>
      <c r="W415" s="10">
        <v>0.28690580278218358</v>
      </c>
      <c r="X415" s="9">
        <v>0.36960342575169453</v>
      </c>
      <c r="Y415" s="10">
        <v>0.20442438300340571</v>
      </c>
      <c r="Z415" s="9">
        <v>0.40123972993673529</v>
      </c>
      <c r="AA415" s="11">
        <v>0.36910167441571412</v>
      </c>
      <c r="AB415" s="11">
        <v>0.42875992059148088</v>
      </c>
      <c r="AC415" s="11">
        <v>0.40787091030935307</v>
      </c>
      <c r="AD415" s="11">
        <v>0.32660400887268659</v>
      </c>
      <c r="AE415" s="9">
        <v>0.37618038079387578</v>
      </c>
      <c r="AF415" s="9">
        <v>0.37821009294473812</v>
      </c>
      <c r="AG415" s="9">
        <v>0.41334619280027962</v>
      </c>
      <c r="AH415" s="9">
        <v>0.35230582241629371</v>
      </c>
      <c r="AI415" s="11">
        <v>0.38796579962728911</v>
      </c>
      <c r="AJ415" s="11">
        <v>0.37978140531788829</v>
      </c>
      <c r="AK415" s="11">
        <v>0.31774245336520401</v>
      </c>
      <c r="AL415" s="11">
        <v>0.42834399038147369</v>
      </c>
      <c r="AM415" s="11">
        <v>0.37127377454572602</v>
      </c>
    </row>
    <row r="416" spans="1:39" ht="19.95" customHeight="1" x14ac:dyDescent="0.3">
      <c r="A416" s="17" t="s">
        <v>153</v>
      </c>
      <c r="B416" s="7">
        <v>0.17451153630428101</v>
      </c>
      <c r="C416" s="10">
        <v>2.214025705164336E-2</v>
      </c>
      <c r="D416" s="10">
        <v>0.10402646536409541</v>
      </c>
      <c r="E416" s="10">
        <v>0.12509910630940929</v>
      </c>
      <c r="F416" s="8">
        <v>0.23388209632429</v>
      </c>
      <c r="G416" s="8">
        <v>0.32305326821591018</v>
      </c>
      <c r="H416" s="11">
        <v>0.18949417612769681</v>
      </c>
      <c r="I416" s="11">
        <v>0.1791385555712357</v>
      </c>
      <c r="J416" s="11">
        <v>0.15932357211614179</v>
      </c>
      <c r="K416" s="9">
        <v>0.1688730073848895</v>
      </c>
      <c r="L416" s="9">
        <v>0.18450883220413111</v>
      </c>
      <c r="M416" s="11">
        <v>0.16332329119082509</v>
      </c>
      <c r="N416" s="11">
        <v>0.19506460448269411</v>
      </c>
      <c r="O416" s="10">
        <v>0.15307737656973461</v>
      </c>
      <c r="P416" s="8">
        <v>0.21227183560316459</v>
      </c>
      <c r="Q416" s="11">
        <v>0.16180105153837271</v>
      </c>
      <c r="R416" s="11">
        <v>0.20363658073341789</v>
      </c>
      <c r="S416" s="11">
        <v>9.8827520104479885E-2</v>
      </c>
      <c r="T416" s="11">
        <v>0.16933836974830169</v>
      </c>
      <c r="U416" s="9">
        <v>0.13469386094752159</v>
      </c>
      <c r="V416" s="10">
        <v>0.1382884952905534</v>
      </c>
      <c r="W416" s="10">
        <v>0.1071747931156401</v>
      </c>
      <c r="X416" s="9">
        <v>0.132816636420441</v>
      </c>
      <c r="Y416" s="9">
        <v>0.19045299458112561</v>
      </c>
      <c r="Z416" s="8">
        <v>0.20235023873224639</v>
      </c>
      <c r="AA416" s="13">
        <v>0.21923919342650799</v>
      </c>
      <c r="AB416" s="11">
        <v>0.1683966270482514</v>
      </c>
      <c r="AC416" s="11">
        <v>0.16116974317175939</v>
      </c>
      <c r="AD416" s="12">
        <v>0.1072822717812814</v>
      </c>
      <c r="AE416" s="8">
        <v>0.26296028505064523</v>
      </c>
      <c r="AF416" s="8">
        <v>0.2132429429528829</v>
      </c>
      <c r="AG416" s="10">
        <v>0.13009446438662661</v>
      </c>
      <c r="AH416" s="10">
        <v>0.12752327179049819</v>
      </c>
      <c r="AI416" s="11">
        <v>0.1714689366717905</v>
      </c>
      <c r="AJ416" s="11">
        <v>0.15792398942110419</v>
      </c>
      <c r="AK416" s="11">
        <v>0.2102516775619617</v>
      </c>
      <c r="AL416" s="11">
        <v>0.18492910053456221</v>
      </c>
      <c r="AM416" s="11">
        <v>0.2298311588710287</v>
      </c>
    </row>
    <row r="417" spans="1:39" ht="19.95" customHeight="1" x14ac:dyDescent="0.3">
      <c r="A417" s="16" t="s">
        <v>267</v>
      </c>
      <c r="B417" s="7">
        <v>6.6241683075803429E-2</v>
      </c>
      <c r="C417" s="10">
        <v>9.0034896732972929E-3</v>
      </c>
      <c r="D417" s="9">
        <v>3.5156289724051701E-2</v>
      </c>
      <c r="E417" s="10">
        <v>2.688271079690557E-2</v>
      </c>
      <c r="F417" s="9">
        <v>7.1590290366140036E-2</v>
      </c>
      <c r="G417" s="8">
        <v>0.25913208148219102</v>
      </c>
      <c r="H417" s="11">
        <v>9.1479779092753663E-2</v>
      </c>
      <c r="I417" s="11">
        <v>6.057950945879309E-2</v>
      </c>
      <c r="J417" s="11">
        <v>5.3642538721323803E-2</v>
      </c>
      <c r="K417" s="9">
        <v>5.7973381605608658E-2</v>
      </c>
      <c r="L417" s="9">
        <v>8.101950495510736E-2</v>
      </c>
      <c r="M417" s="12">
        <v>5.3247680455414913E-2</v>
      </c>
      <c r="N417" s="13">
        <v>9.0247769249529056E-2</v>
      </c>
      <c r="O417" s="10">
        <v>4.9040544503153413E-2</v>
      </c>
      <c r="P417" s="8">
        <v>9.9007611468289222E-2</v>
      </c>
      <c r="Q417" s="12">
        <v>4.173845620628952E-2</v>
      </c>
      <c r="R417" s="13">
        <v>9.6841815021297878E-2</v>
      </c>
      <c r="S417" s="11">
        <v>0.1017327558368354</v>
      </c>
      <c r="T417" s="11">
        <v>5.3064312149789059E-2</v>
      </c>
      <c r="U417" s="9">
        <v>4.3222229883052042E-2</v>
      </c>
      <c r="V417" s="9">
        <v>7.0234861040951099E-2</v>
      </c>
      <c r="W417" s="9">
        <v>6.6284615606907862E-2</v>
      </c>
      <c r="X417" s="9">
        <v>4.4082789929407958E-2</v>
      </c>
      <c r="Y417" s="9">
        <v>0.1128922210955625</v>
      </c>
      <c r="Z417" s="9">
        <v>6.3616763367392345E-2</v>
      </c>
      <c r="AA417" s="11">
        <v>7.3448237362551821E-2</v>
      </c>
      <c r="AB417" s="11">
        <v>7.2571294784651311E-2</v>
      </c>
      <c r="AC417" s="11">
        <v>4.1972364312175062E-2</v>
      </c>
      <c r="AD417" s="11">
        <v>5.3671541346040602E-2</v>
      </c>
      <c r="AE417" s="8">
        <v>0.1124832719665485</v>
      </c>
      <c r="AF417" s="9">
        <v>6.7931502720340986E-2</v>
      </c>
      <c r="AG417" s="10">
        <v>4.5572960352689262E-2</v>
      </c>
      <c r="AH417" s="9">
        <v>6.2405922948797002E-2</v>
      </c>
      <c r="AI417" s="11">
        <v>6.9564228652619145E-2</v>
      </c>
      <c r="AJ417" s="11">
        <v>5.3416181159945987E-2</v>
      </c>
      <c r="AK417" s="11">
        <v>4.4567780764435301E-2</v>
      </c>
      <c r="AL417" s="11">
        <v>0.1164822659367051</v>
      </c>
      <c r="AM417" s="11">
        <v>4.230831518261749E-2</v>
      </c>
    </row>
    <row r="418" spans="1:39" ht="19.95" customHeight="1" x14ac:dyDescent="0.3">
      <c r="A418" s="17" t="s">
        <v>154</v>
      </c>
      <c r="B418" s="7">
        <v>3.9006989778407553E-2</v>
      </c>
      <c r="C418" s="10">
        <v>9.0034896732972929E-3</v>
      </c>
      <c r="D418" s="9">
        <v>1.502759531727469E-2</v>
      </c>
      <c r="E418" s="9">
        <v>1.7411423475708801E-2</v>
      </c>
      <c r="F418" s="9">
        <v>4.8064292178718701E-2</v>
      </c>
      <c r="G418" s="8">
        <v>0.1112491176918729</v>
      </c>
      <c r="H418" s="13">
        <v>6.5239526943907278E-2</v>
      </c>
      <c r="I418" s="11">
        <v>3.2341916725073409E-2</v>
      </c>
      <c r="J418" s="11">
        <v>2.6663880786456411E-2</v>
      </c>
      <c r="K418" s="10">
        <v>2.8479237498729632E-2</v>
      </c>
      <c r="L418" s="8">
        <v>5.7313310674786858E-2</v>
      </c>
      <c r="M418" s="12">
        <v>3.0617982436771621E-2</v>
      </c>
      <c r="N418" s="13">
        <v>5.4912353202546983E-2</v>
      </c>
      <c r="O418" s="10">
        <v>2.5808156164546219E-2</v>
      </c>
      <c r="P418" s="8">
        <v>6.7799864585633793E-2</v>
      </c>
      <c r="Q418" s="12">
        <v>1.8341558311461639E-2</v>
      </c>
      <c r="R418" s="13">
        <v>5.5890388168068413E-2</v>
      </c>
      <c r="S418" s="11">
        <v>7.4689386790679352E-2</v>
      </c>
      <c r="T418" s="11">
        <v>5.3064312149789059E-2</v>
      </c>
      <c r="U418" s="9">
        <v>3.5891145052068377E-2</v>
      </c>
      <c r="V418" s="9">
        <v>4.6702065213373993E-2</v>
      </c>
      <c r="W418" s="9">
        <v>4.3375450862570837E-2</v>
      </c>
      <c r="X418" s="9">
        <v>2.8288831717789158E-2</v>
      </c>
      <c r="Y418" s="9">
        <v>2.6109917842576429E-2</v>
      </c>
      <c r="Z418" s="9">
        <v>3.2953256563157347E-2</v>
      </c>
      <c r="AA418" s="11">
        <v>4.5496640198960631E-2</v>
      </c>
      <c r="AB418" s="11">
        <v>4.5344060691982283E-2</v>
      </c>
      <c r="AC418" s="11">
        <v>2.9463517683063292E-2</v>
      </c>
      <c r="AD418" s="12">
        <v>1.0919093347990501E-2</v>
      </c>
      <c r="AE418" s="8">
        <v>8.2341247840574727E-2</v>
      </c>
      <c r="AF418" s="9">
        <v>3.7370872607499987E-2</v>
      </c>
      <c r="AG418" s="10">
        <v>2.5777056925669471E-2</v>
      </c>
      <c r="AH418" s="9">
        <v>2.9792497748796439E-2</v>
      </c>
      <c r="AI418" s="11">
        <v>3.9456503420335048E-2</v>
      </c>
      <c r="AJ418" s="11">
        <v>2.958536144136353E-2</v>
      </c>
      <c r="AK418" s="11">
        <v>4.4567780764435301E-2</v>
      </c>
      <c r="AL418" s="11">
        <v>7.2709163122399181E-2</v>
      </c>
      <c r="AM418" s="11">
        <v>2.997177053697914E-2</v>
      </c>
    </row>
    <row r="419" spans="1:39" ht="19.95" customHeight="1" x14ac:dyDescent="0.3">
      <c r="A419" s="16" t="s">
        <v>155</v>
      </c>
      <c r="B419" s="7">
        <v>2.723469329739588E-2</v>
      </c>
      <c r="C419" s="10">
        <v>0</v>
      </c>
      <c r="D419" s="9">
        <v>2.0128694406777021E-2</v>
      </c>
      <c r="E419" s="10">
        <v>9.4712873211967672E-3</v>
      </c>
      <c r="F419" s="9">
        <v>2.3525998187421331E-2</v>
      </c>
      <c r="G419" s="8">
        <v>0.14788296379031801</v>
      </c>
      <c r="H419" s="11">
        <v>2.6240252148846378E-2</v>
      </c>
      <c r="I419" s="11">
        <v>2.8237592733719681E-2</v>
      </c>
      <c r="J419" s="11">
        <v>2.6978657934867391E-2</v>
      </c>
      <c r="K419" s="9">
        <v>2.9494144106879019E-2</v>
      </c>
      <c r="L419" s="9">
        <v>2.3706194280320499E-2</v>
      </c>
      <c r="M419" s="11">
        <v>2.2629698018643288E-2</v>
      </c>
      <c r="N419" s="11">
        <v>3.5335416046982072E-2</v>
      </c>
      <c r="O419" s="9">
        <v>2.3232388338607191E-2</v>
      </c>
      <c r="P419" s="9">
        <v>3.1207746882655429E-2</v>
      </c>
      <c r="Q419" s="11">
        <v>2.3396897894827878E-2</v>
      </c>
      <c r="R419" s="11">
        <v>4.0951426853229472E-2</v>
      </c>
      <c r="S419" s="11">
        <v>2.704336904615608E-2</v>
      </c>
      <c r="T419" s="11">
        <v>0</v>
      </c>
      <c r="U419" s="9">
        <v>7.3310848309836576E-3</v>
      </c>
      <c r="V419" s="9">
        <v>2.353279582757711E-2</v>
      </c>
      <c r="W419" s="9">
        <v>2.2909164744337011E-2</v>
      </c>
      <c r="X419" s="9">
        <v>1.5793958211618799E-2</v>
      </c>
      <c r="Y419" s="8">
        <v>8.6782303252986068E-2</v>
      </c>
      <c r="Z419" s="9">
        <v>3.0663506804235002E-2</v>
      </c>
      <c r="AA419" s="11">
        <v>2.7951597163591191E-2</v>
      </c>
      <c r="AB419" s="11">
        <v>2.7227234092669039E-2</v>
      </c>
      <c r="AC419" s="11">
        <v>1.250884662911177E-2</v>
      </c>
      <c r="AD419" s="11">
        <v>4.27524479980501E-2</v>
      </c>
      <c r="AE419" s="9">
        <v>3.0142024125973822E-2</v>
      </c>
      <c r="AF419" s="9">
        <v>3.0560630112841009E-2</v>
      </c>
      <c r="AG419" s="9">
        <v>1.9795903427019791E-2</v>
      </c>
      <c r="AH419" s="9">
        <v>3.2613425200000559E-2</v>
      </c>
      <c r="AI419" s="11">
        <v>3.010772523228409E-2</v>
      </c>
      <c r="AJ419" s="11">
        <v>2.3830819718582461E-2</v>
      </c>
      <c r="AK419" s="11">
        <v>0</v>
      </c>
      <c r="AL419" s="11">
        <v>4.377310281430595E-2</v>
      </c>
      <c r="AM419" s="11">
        <v>1.233654464563835E-2</v>
      </c>
    </row>
    <row r="420" spans="1:39" ht="19.95" customHeight="1" x14ac:dyDescent="0.3">
      <c r="A420" s="17" t="s">
        <v>20</v>
      </c>
      <c r="B420" s="7">
        <v>0</v>
      </c>
      <c r="C420" s="9">
        <v>0</v>
      </c>
      <c r="D420" s="9">
        <v>0</v>
      </c>
      <c r="E420" s="9">
        <v>0</v>
      </c>
      <c r="F420" s="9">
        <v>0</v>
      </c>
      <c r="G420" s="9">
        <v>0</v>
      </c>
      <c r="H420" s="11">
        <v>0</v>
      </c>
      <c r="I420" s="11">
        <v>0</v>
      </c>
      <c r="J420" s="11">
        <v>0</v>
      </c>
      <c r="K420" s="9">
        <v>0</v>
      </c>
      <c r="L420" s="9">
        <v>0</v>
      </c>
      <c r="M420" s="11">
        <v>0</v>
      </c>
      <c r="N420" s="11">
        <v>0</v>
      </c>
      <c r="O420" s="9">
        <v>0</v>
      </c>
      <c r="P420" s="9">
        <v>0</v>
      </c>
      <c r="Q420" s="11">
        <v>0</v>
      </c>
      <c r="R420" s="11">
        <v>0</v>
      </c>
      <c r="S420" s="11">
        <v>0</v>
      </c>
      <c r="T420" s="11">
        <v>0</v>
      </c>
      <c r="U420" s="9">
        <v>0</v>
      </c>
      <c r="V420" s="9">
        <v>0</v>
      </c>
      <c r="W420" s="9">
        <v>0</v>
      </c>
      <c r="X420" s="9">
        <v>0</v>
      </c>
      <c r="Y420" s="9">
        <v>0</v>
      </c>
      <c r="Z420" s="9">
        <v>0</v>
      </c>
      <c r="AA420" s="11">
        <v>0</v>
      </c>
      <c r="AB420" s="11">
        <v>0</v>
      </c>
      <c r="AC420" s="11">
        <v>0</v>
      </c>
      <c r="AD420" s="11">
        <v>0</v>
      </c>
      <c r="AE420" s="9">
        <v>0</v>
      </c>
      <c r="AF420" s="9">
        <v>0</v>
      </c>
      <c r="AG420" s="9">
        <v>0</v>
      </c>
      <c r="AH420" s="9">
        <v>0</v>
      </c>
      <c r="AI420" s="11">
        <v>0</v>
      </c>
      <c r="AJ420" s="11">
        <v>0</v>
      </c>
      <c r="AK420" s="11">
        <v>0</v>
      </c>
      <c r="AL420" s="11">
        <v>0</v>
      </c>
      <c r="AM420" s="11">
        <v>0</v>
      </c>
    </row>
    <row r="423" spans="1:39" x14ac:dyDescent="0.3">
      <c r="A423" s="1" t="s">
        <v>24</v>
      </c>
    </row>
    <row r="424" spans="1:39" ht="55.05" customHeight="1" x14ac:dyDescent="0.3">
      <c r="A424" s="19" t="s">
        <v>249</v>
      </c>
      <c r="B424" s="33"/>
      <c r="C424" s="33" t="s">
        <v>160</v>
      </c>
      <c r="D424" s="18"/>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c r="AH424" s="18"/>
      <c r="AI424" s="18"/>
      <c r="AJ424" s="18"/>
      <c r="AK424" s="18"/>
      <c r="AL424" s="18"/>
      <c r="AM424" s="18"/>
    </row>
    <row r="425" spans="1:39" ht="22.05" customHeight="1" x14ac:dyDescent="0.3">
      <c r="A425" s="2"/>
      <c r="B425" s="2"/>
      <c r="C425" s="51" t="s">
        <v>1</v>
      </c>
      <c r="D425" s="52"/>
      <c r="E425" s="52"/>
      <c r="F425" s="52"/>
      <c r="G425" s="53"/>
      <c r="H425" s="51" t="s">
        <v>2</v>
      </c>
      <c r="I425" s="52"/>
      <c r="J425" s="53"/>
      <c r="K425" s="51" t="s">
        <v>26</v>
      </c>
      <c r="L425" s="53"/>
      <c r="M425" s="51" t="s">
        <v>28</v>
      </c>
      <c r="N425" s="53"/>
      <c r="O425" s="51" t="s">
        <v>29</v>
      </c>
      <c r="P425" s="53"/>
      <c r="Q425" s="51" t="s">
        <v>30</v>
      </c>
      <c r="R425" s="52"/>
      <c r="S425" s="52"/>
      <c r="T425" s="53"/>
      <c r="U425" s="51" t="s">
        <v>31</v>
      </c>
      <c r="V425" s="52"/>
      <c r="W425" s="52"/>
      <c r="X425" s="52"/>
      <c r="Y425" s="52"/>
      <c r="Z425" s="53"/>
      <c r="AA425" s="51" t="s">
        <v>32</v>
      </c>
      <c r="AB425" s="52"/>
      <c r="AC425" s="52"/>
      <c r="AD425" s="53"/>
      <c r="AE425" s="51" t="s">
        <v>33</v>
      </c>
      <c r="AF425" s="52"/>
      <c r="AG425" s="52"/>
      <c r="AH425" s="53"/>
      <c r="AI425" s="51" t="s">
        <v>34</v>
      </c>
      <c r="AJ425" s="52"/>
      <c r="AK425" s="52"/>
      <c r="AL425" s="52"/>
      <c r="AM425" s="53"/>
    </row>
    <row r="426" spans="1:39" ht="58.05" customHeight="1" x14ac:dyDescent="0.3">
      <c r="A426" s="3" t="s">
        <v>35</v>
      </c>
      <c r="B426" s="3" t="s">
        <v>0</v>
      </c>
      <c r="C426" s="3" t="s">
        <v>3</v>
      </c>
      <c r="D426" s="3" t="s">
        <v>4</v>
      </c>
      <c r="E426" s="3" t="s">
        <v>5</v>
      </c>
      <c r="F426" s="3" t="s">
        <v>6</v>
      </c>
      <c r="G426" s="3" t="s">
        <v>7</v>
      </c>
      <c r="H426" s="3" t="s">
        <v>8</v>
      </c>
      <c r="I426" s="3" t="s">
        <v>9</v>
      </c>
      <c r="J426" s="3" t="s">
        <v>10</v>
      </c>
      <c r="K426" s="3" t="s">
        <v>36</v>
      </c>
      <c r="L426" s="3" t="s">
        <v>37</v>
      </c>
      <c r="M426" s="3" t="s">
        <v>40</v>
      </c>
      <c r="N426" s="3" t="s">
        <v>41</v>
      </c>
      <c r="O426" s="3" t="s">
        <v>42</v>
      </c>
      <c r="P426" s="3" t="s">
        <v>43</v>
      </c>
      <c r="Q426" s="3" t="s">
        <v>44</v>
      </c>
      <c r="R426" s="3" t="s">
        <v>45</v>
      </c>
      <c r="S426" s="3" t="s">
        <v>46</v>
      </c>
      <c r="T426" s="3" t="s">
        <v>47</v>
      </c>
      <c r="U426" s="3" t="s">
        <v>48</v>
      </c>
      <c r="V426" s="3" t="s">
        <v>49</v>
      </c>
      <c r="W426" s="3" t="s">
        <v>50</v>
      </c>
      <c r="X426" s="3" t="s">
        <v>51</v>
      </c>
      <c r="Y426" s="3" t="s">
        <v>52</v>
      </c>
      <c r="Z426" s="3" t="s">
        <v>53</v>
      </c>
      <c r="AA426" s="3" t="s">
        <v>54</v>
      </c>
      <c r="AB426" s="3" t="s">
        <v>55</v>
      </c>
      <c r="AC426" s="3" t="s">
        <v>56</v>
      </c>
      <c r="AD426" s="3" t="s">
        <v>57</v>
      </c>
      <c r="AE426" s="3" t="s">
        <v>58</v>
      </c>
      <c r="AF426" s="3" t="s">
        <v>59</v>
      </c>
      <c r="AG426" s="3" t="s">
        <v>60</v>
      </c>
      <c r="AH426" s="3" t="s">
        <v>61</v>
      </c>
      <c r="AI426" s="3" t="s">
        <v>62</v>
      </c>
      <c r="AJ426" s="3" t="s">
        <v>63</v>
      </c>
      <c r="AK426" s="3" t="s">
        <v>64</v>
      </c>
      <c r="AL426" s="3" t="s">
        <v>65</v>
      </c>
      <c r="AM426" s="3" t="s">
        <v>47</v>
      </c>
    </row>
    <row r="427" spans="1:39" ht="19.95" customHeight="1" x14ac:dyDescent="0.3">
      <c r="A427" s="14" t="s">
        <v>11</v>
      </c>
      <c r="B427" s="4">
        <v>1302.641120254993</v>
      </c>
      <c r="C427" s="5">
        <v>227.16357988119131</v>
      </c>
      <c r="D427" s="5">
        <v>169.4546426534653</v>
      </c>
      <c r="E427" s="5">
        <v>251.7296447753906</v>
      </c>
      <c r="F427" s="5">
        <v>406.81137412786478</v>
      </c>
      <c r="G427" s="5">
        <v>132.4083685874939</v>
      </c>
      <c r="H427" s="6">
        <v>351.31016528606409</v>
      </c>
      <c r="I427" s="6">
        <v>467.35942506790161</v>
      </c>
      <c r="J427" s="6">
        <v>483.97152990102768</v>
      </c>
      <c r="K427" s="5">
        <v>816.86539781093597</v>
      </c>
      <c r="L427" s="5">
        <v>480.35014474391937</v>
      </c>
      <c r="M427" s="6">
        <v>870.70408684015274</v>
      </c>
      <c r="N427" s="6">
        <v>425.04894417524338</v>
      </c>
      <c r="O427" s="5">
        <v>742.25850170850754</v>
      </c>
      <c r="P427" s="5">
        <v>399.4307199716568</v>
      </c>
      <c r="Q427" s="6">
        <v>712.4810494184494</v>
      </c>
      <c r="R427" s="6">
        <v>298.736148416996</v>
      </c>
      <c r="S427" s="6">
        <v>73.693696200847626</v>
      </c>
      <c r="T427" s="6">
        <v>83.797020494937897</v>
      </c>
      <c r="U427" s="5">
        <v>215.302750647068</v>
      </c>
      <c r="V427" s="5">
        <v>339.53616219758987</v>
      </c>
      <c r="W427" s="5">
        <v>156.22436249256131</v>
      </c>
      <c r="X427" s="5">
        <v>216.33681970834729</v>
      </c>
      <c r="Y427" s="5">
        <v>45.496964335441589</v>
      </c>
      <c r="Z427" s="5">
        <v>649.05085343122482</v>
      </c>
      <c r="AA427" s="6">
        <v>360.29596477746958</v>
      </c>
      <c r="AB427" s="6">
        <v>328.62059092521667</v>
      </c>
      <c r="AC427" s="6">
        <v>268.42145055532461</v>
      </c>
      <c r="AD427" s="6">
        <v>228.18133616447449</v>
      </c>
      <c r="AE427" s="5">
        <v>210.39775776863101</v>
      </c>
      <c r="AF427" s="5">
        <v>366.94476288557053</v>
      </c>
      <c r="AG427" s="5">
        <v>449.32162225246429</v>
      </c>
      <c r="AH427" s="5">
        <v>275.97697734832758</v>
      </c>
      <c r="AI427" s="6">
        <v>833.93944925069809</v>
      </c>
      <c r="AJ427" s="6">
        <v>262.88865953683847</v>
      </c>
      <c r="AK427" s="6">
        <v>60.070582509040833</v>
      </c>
      <c r="AL427" s="6">
        <v>73.078905582427979</v>
      </c>
      <c r="AM427" s="6">
        <v>72.663523375988007</v>
      </c>
    </row>
    <row r="428" spans="1:39" ht="19.95" customHeight="1" x14ac:dyDescent="0.3">
      <c r="A428" s="15" t="s">
        <v>12</v>
      </c>
      <c r="B428" s="4">
        <v>1316</v>
      </c>
      <c r="C428" s="5">
        <v>225</v>
      </c>
      <c r="D428" s="5">
        <v>174</v>
      </c>
      <c r="E428" s="5">
        <v>256</v>
      </c>
      <c r="F428" s="5">
        <v>408</v>
      </c>
      <c r="G428" s="5">
        <v>138</v>
      </c>
      <c r="H428" s="6">
        <v>283</v>
      </c>
      <c r="I428" s="6">
        <v>527</v>
      </c>
      <c r="J428" s="6">
        <v>506</v>
      </c>
      <c r="K428" s="5">
        <v>832</v>
      </c>
      <c r="L428" s="5">
        <v>479</v>
      </c>
      <c r="M428" s="6">
        <v>884</v>
      </c>
      <c r="N428" s="6">
        <v>425</v>
      </c>
      <c r="O428" s="5">
        <v>775</v>
      </c>
      <c r="P428" s="5">
        <v>396</v>
      </c>
      <c r="Q428" s="6">
        <v>745</v>
      </c>
      <c r="R428" s="6">
        <v>284</v>
      </c>
      <c r="S428" s="6">
        <v>73</v>
      </c>
      <c r="T428" s="6">
        <v>85</v>
      </c>
      <c r="U428" s="5">
        <v>218</v>
      </c>
      <c r="V428" s="5">
        <v>335</v>
      </c>
      <c r="W428" s="5">
        <v>156</v>
      </c>
      <c r="X428" s="5">
        <v>219</v>
      </c>
      <c r="Y428" s="5">
        <v>45</v>
      </c>
      <c r="Z428" s="5">
        <v>666</v>
      </c>
      <c r="AA428" s="6">
        <v>359</v>
      </c>
      <c r="AB428" s="6">
        <v>333</v>
      </c>
      <c r="AC428" s="6">
        <v>277</v>
      </c>
      <c r="AD428" s="6">
        <v>232</v>
      </c>
      <c r="AE428" s="5">
        <v>197</v>
      </c>
      <c r="AF428" s="5">
        <v>419</v>
      </c>
      <c r="AG428" s="5">
        <v>476</v>
      </c>
      <c r="AH428" s="5">
        <v>224</v>
      </c>
      <c r="AI428" s="6">
        <v>848</v>
      </c>
      <c r="AJ428" s="6">
        <v>276</v>
      </c>
      <c r="AK428" s="6">
        <v>49</v>
      </c>
      <c r="AL428" s="6">
        <v>72</v>
      </c>
      <c r="AM428" s="6">
        <v>71</v>
      </c>
    </row>
    <row r="429" spans="1:39" ht="19.95" customHeight="1" x14ac:dyDescent="0.3">
      <c r="A429" s="16" t="s">
        <v>266</v>
      </c>
      <c r="B429" s="7">
        <v>0.50167256424516404</v>
      </c>
      <c r="C429" s="8">
        <v>0.82673449780006769</v>
      </c>
      <c r="D429" s="8">
        <v>0.71230139352277633</v>
      </c>
      <c r="E429" s="9">
        <v>0.52734497320752161</v>
      </c>
      <c r="F429" s="10">
        <v>0.38024163321379312</v>
      </c>
      <c r="G429" s="10">
        <v>0.1454175298065159</v>
      </c>
      <c r="H429" s="13">
        <v>0.56484123003836662</v>
      </c>
      <c r="I429" s="11">
        <v>0.49330069419305261</v>
      </c>
      <c r="J429" s="12">
        <v>0.46390356148967099</v>
      </c>
      <c r="K429" s="9">
        <v>0.49446931502012498</v>
      </c>
      <c r="L429" s="9">
        <v>0.5098351201711806</v>
      </c>
      <c r="M429" s="11">
        <v>0.49016768287628582</v>
      </c>
      <c r="N429" s="11">
        <v>0.52434911072966239</v>
      </c>
      <c r="O429" s="9">
        <v>0.48555428373606763</v>
      </c>
      <c r="P429" s="9">
        <v>0.51034882171648621</v>
      </c>
      <c r="Q429" s="12">
        <v>0.46315578718559081</v>
      </c>
      <c r="R429" s="11">
        <v>0.52262717647076995</v>
      </c>
      <c r="S429" s="11">
        <v>0.61526045471611213</v>
      </c>
      <c r="T429" s="13">
        <v>0.59953309708716374</v>
      </c>
      <c r="U429" s="9">
        <v>0.55673857165917962</v>
      </c>
      <c r="V429" s="8">
        <v>0.58155580236092785</v>
      </c>
      <c r="W429" s="8">
        <v>0.66549651998754733</v>
      </c>
      <c r="X429" s="9">
        <v>0.55935761793754435</v>
      </c>
      <c r="Y429" s="8">
        <v>0.67358987794142966</v>
      </c>
      <c r="Z429" s="10">
        <v>0.43475019778061058</v>
      </c>
      <c r="AA429" s="11">
        <v>0.51970911515727736</v>
      </c>
      <c r="AB429" s="11">
        <v>0.48533809995414179</v>
      </c>
      <c r="AC429" s="11">
        <v>0.50773632587388151</v>
      </c>
      <c r="AD429" s="11">
        <v>0.52658335029244208</v>
      </c>
      <c r="AE429" s="9">
        <v>0.44900435538613831</v>
      </c>
      <c r="AF429" s="10">
        <v>0.45951434042978923</v>
      </c>
      <c r="AG429" s="9">
        <v>0.52485635391503571</v>
      </c>
      <c r="AH429" s="8">
        <v>0.56013408760060013</v>
      </c>
      <c r="AI429" s="11">
        <v>0.50834009437085692</v>
      </c>
      <c r="AJ429" s="11">
        <v>0.44878837184062842</v>
      </c>
      <c r="AK429" s="13">
        <v>0.62761318313680037</v>
      </c>
      <c r="AL429" s="11">
        <v>0.51597795186930173</v>
      </c>
      <c r="AM429" s="11">
        <v>0.49797868392709421</v>
      </c>
    </row>
    <row r="430" spans="1:39" ht="19.95" customHeight="1" x14ac:dyDescent="0.3">
      <c r="A430" s="17" t="s">
        <v>151</v>
      </c>
      <c r="B430" s="7">
        <v>0.13139646474656511</v>
      </c>
      <c r="C430" s="8">
        <v>0.30788215944509317</v>
      </c>
      <c r="D430" s="8">
        <v>0.23483158310950639</v>
      </c>
      <c r="E430" s="10">
        <v>4.344578364847175E-2</v>
      </c>
      <c r="F430" s="10">
        <v>9.7027316036885539E-2</v>
      </c>
      <c r="G430" s="10">
        <v>3.011318539771296E-2</v>
      </c>
      <c r="H430" s="13">
        <v>0.1844423034152575</v>
      </c>
      <c r="I430" s="11">
        <v>0.11933693183334169</v>
      </c>
      <c r="J430" s="12">
        <v>0.1045366079608093</v>
      </c>
      <c r="K430" s="9">
        <v>0.13958270485888841</v>
      </c>
      <c r="L430" s="9">
        <v>0.1189593818763022</v>
      </c>
      <c r="M430" s="11">
        <v>0.13327321530424671</v>
      </c>
      <c r="N430" s="11">
        <v>0.129681312137433</v>
      </c>
      <c r="O430" s="9">
        <v>0.12280367455027009</v>
      </c>
      <c r="P430" s="9">
        <v>0.14537062917422969</v>
      </c>
      <c r="Q430" s="12">
        <v>0.1080576574288324</v>
      </c>
      <c r="R430" s="13">
        <v>0.1699614232564296</v>
      </c>
      <c r="S430" s="11">
        <v>0.19843424389233011</v>
      </c>
      <c r="T430" s="11">
        <v>0.1031556843044905</v>
      </c>
      <c r="U430" s="9">
        <v>0.15906782807665329</v>
      </c>
      <c r="V430" s="9">
        <v>0.15727500186912641</v>
      </c>
      <c r="W430" s="8">
        <v>0.19340231527872531</v>
      </c>
      <c r="X430" s="9">
        <v>0.14886020491372479</v>
      </c>
      <c r="Y430" s="9">
        <v>0.2071698159421223</v>
      </c>
      <c r="Z430" s="10">
        <v>0.1046936727412295</v>
      </c>
      <c r="AA430" s="13">
        <v>0.16738411122794641</v>
      </c>
      <c r="AB430" s="11">
        <v>0.10948108267079421</v>
      </c>
      <c r="AC430" s="11">
        <v>0.10541278230110369</v>
      </c>
      <c r="AD430" s="11">
        <v>0.16517979373812511</v>
      </c>
      <c r="AE430" s="9">
        <v>0.14955273710692271</v>
      </c>
      <c r="AF430" s="9">
        <v>0.1171525278559786</v>
      </c>
      <c r="AG430" s="9">
        <v>0.12237419528498319</v>
      </c>
      <c r="AH430" s="9">
        <v>0.151182897130025</v>
      </c>
      <c r="AI430" s="11">
        <v>0.12858902351154999</v>
      </c>
      <c r="AJ430" s="11">
        <v>0.1143828925748335</v>
      </c>
      <c r="AK430" s="13">
        <v>0.25648419763228908</v>
      </c>
      <c r="AL430" s="11">
        <v>0.14881523668654209</v>
      </c>
      <c r="AM430" s="11">
        <v>0.1042421719462765</v>
      </c>
    </row>
    <row r="431" spans="1:39" ht="19.95" customHeight="1" x14ac:dyDescent="0.3">
      <c r="A431" s="16" t="s">
        <v>152</v>
      </c>
      <c r="B431" s="7">
        <v>0.37027609949859902</v>
      </c>
      <c r="C431" s="8">
        <v>0.51885233835497446</v>
      </c>
      <c r="D431" s="8">
        <v>0.47746981041326991</v>
      </c>
      <c r="E431" s="8">
        <v>0.48389918955904992</v>
      </c>
      <c r="F431" s="10">
        <v>0.28321431717690748</v>
      </c>
      <c r="G431" s="10">
        <v>0.11530434440880299</v>
      </c>
      <c r="H431" s="11">
        <v>0.38039892662310909</v>
      </c>
      <c r="I431" s="11">
        <v>0.37396376235971091</v>
      </c>
      <c r="J431" s="11">
        <v>0.35936695352886161</v>
      </c>
      <c r="K431" s="9">
        <v>0.35488661016123652</v>
      </c>
      <c r="L431" s="9">
        <v>0.39087573829487843</v>
      </c>
      <c r="M431" s="11">
        <v>0.35689446757203908</v>
      </c>
      <c r="N431" s="11">
        <v>0.39466779859222939</v>
      </c>
      <c r="O431" s="9">
        <v>0.36275060918579749</v>
      </c>
      <c r="P431" s="9">
        <v>0.3649781925422565</v>
      </c>
      <c r="Q431" s="11">
        <v>0.35509812975675842</v>
      </c>
      <c r="R431" s="11">
        <v>0.35266575321434029</v>
      </c>
      <c r="S431" s="11">
        <v>0.41682621082378207</v>
      </c>
      <c r="T431" s="13">
        <v>0.49637741278267328</v>
      </c>
      <c r="U431" s="9">
        <v>0.39767074358252641</v>
      </c>
      <c r="V431" s="8">
        <v>0.42428080049180161</v>
      </c>
      <c r="W431" s="8">
        <v>0.47209420470882207</v>
      </c>
      <c r="X431" s="9">
        <v>0.41049741302381948</v>
      </c>
      <c r="Y431" s="9">
        <v>0.46642006199930741</v>
      </c>
      <c r="Z431" s="10">
        <v>0.3300565250393811</v>
      </c>
      <c r="AA431" s="11">
        <v>0.35232500392933092</v>
      </c>
      <c r="AB431" s="11">
        <v>0.37585701728334758</v>
      </c>
      <c r="AC431" s="11">
        <v>0.40232354357277778</v>
      </c>
      <c r="AD431" s="11">
        <v>0.36140355655431688</v>
      </c>
      <c r="AE431" s="10">
        <v>0.29945161827921563</v>
      </c>
      <c r="AF431" s="9">
        <v>0.3423618125738106</v>
      </c>
      <c r="AG431" s="9">
        <v>0.40248215863005249</v>
      </c>
      <c r="AH431" s="9">
        <v>0.4089511904705751</v>
      </c>
      <c r="AI431" s="11">
        <v>0.37975107085930693</v>
      </c>
      <c r="AJ431" s="11">
        <v>0.33440547926579478</v>
      </c>
      <c r="AK431" s="11">
        <v>0.37112898550451118</v>
      </c>
      <c r="AL431" s="11">
        <v>0.36716271518275972</v>
      </c>
      <c r="AM431" s="11">
        <v>0.39373651198081772</v>
      </c>
    </row>
    <row r="432" spans="1:39" ht="19.95" customHeight="1" x14ac:dyDescent="0.3">
      <c r="A432" s="17" t="s">
        <v>153</v>
      </c>
      <c r="B432" s="7">
        <v>0.31800012045422871</v>
      </c>
      <c r="C432" s="10">
        <v>0.1311710679461679</v>
      </c>
      <c r="D432" s="10">
        <v>0.22775207983012341</v>
      </c>
      <c r="E432" s="8">
        <v>0.37190899342479411</v>
      </c>
      <c r="F432" s="8">
        <v>0.42438214240295952</v>
      </c>
      <c r="G432" s="10">
        <v>0.1796395974545924</v>
      </c>
      <c r="H432" s="11">
        <v>0.29480095421258451</v>
      </c>
      <c r="I432" s="11">
        <v>0.34084058872920708</v>
      </c>
      <c r="J432" s="11">
        <v>0.31278368717572358</v>
      </c>
      <c r="K432" s="9">
        <v>0.31896847877298079</v>
      </c>
      <c r="L432" s="9">
        <v>0.31840358001686081</v>
      </c>
      <c r="M432" s="11">
        <v>0.32968043625177768</v>
      </c>
      <c r="N432" s="11">
        <v>0.29682519995149942</v>
      </c>
      <c r="O432" s="9">
        <v>0.32318556059226439</v>
      </c>
      <c r="P432" s="9">
        <v>0.31895777279686482</v>
      </c>
      <c r="Q432" s="11">
        <v>0.33838953293342938</v>
      </c>
      <c r="R432" s="11">
        <v>0.32139370471452222</v>
      </c>
      <c r="S432" s="11">
        <v>0.27245560200191649</v>
      </c>
      <c r="T432" s="11">
        <v>0.25732706882934531</v>
      </c>
      <c r="U432" s="9">
        <v>0.29674989356768772</v>
      </c>
      <c r="V432" s="10">
        <v>0.26729655720724899</v>
      </c>
      <c r="W432" s="10">
        <v>0.19869624649876461</v>
      </c>
      <c r="X432" s="9">
        <v>0.28833796190886118</v>
      </c>
      <c r="Y432" s="10">
        <v>0.16397198752168049</v>
      </c>
      <c r="Z432" s="8">
        <v>0.35784979511938858</v>
      </c>
      <c r="AA432" s="11">
        <v>0.30733025080564669</v>
      </c>
      <c r="AB432" s="11">
        <v>0.33208175442826182</v>
      </c>
      <c r="AC432" s="11">
        <v>0.31248237657982858</v>
      </c>
      <c r="AD432" s="11">
        <v>0.30510310565693599</v>
      </c>
      <c r="AE432" s="9">
        <v>0.36124925582213008</v>
      </c>
      <c r="AF432" s="9">
        <v>0.33827805173616238</v>
      </c>
      <c r="AG432" s="9">
        <v>0.31247767939670101</v>
      </c>
      <c r="AH432" s="9">
        <v>0.26705728546408081</v>
      </c>
      <c r="AI432" s="11">
        <v>0.31878281524819402</v>
      </c>
      <c r="AJ432" s="11">
        <v>0.31323976629096639</v>
      </c>
      <c r="AK432" s="11">
        <v>0.29407296108115988</v>
      </c>
      <c r="AL432" s="11">
        <v>0.28839389881242611</v>
      </c>
      <c r="AM432" s="11">
        <v>0.37579571777339432</v>
      </c>
    </row>
    <row r="433" spans="1:39" ht="19.95" customHeight="1" x14ac:dyDescent="0.3">
      <c r="A433" s="16" t="s">
        <v>267</v>
      </c>
      <c r="B433" s="7">
        <v>0.1803273153006073</v>
      </c>
      <c r="C433" s="10">
        <v>4.2094434253764433E-2</v>
      </c>
      <c r="D433" s="10">
        <v>5.9946526647100283E-2</v>
      </c>
      <c r="E433" s="10">
        <v>0.1007460333676843</v>
      </c>
      <c r="F433" s="9">
        <v>0.19537622438324739</v>
      </c>
      <c r="G433" s="8">
        <v>0.67494287273889175</v>
      </c>
      <c r="H433" s="12">
        <v>0.1403578157490489</v>
      </c>
      <c r="I433" s="11">
        <v>0.1658587170777403</v>
      </c>
      <c r="J433" s="13">
        <v>0.2233127513346054</v>
      </c>
      <c r="K433" s="9">
        <v>0.1865622062068942</v>
      </c>
      <c r="L433" s="9">
        <v>0.17176129981195859</v>
      </c>
      <c r="M433" s="11">
        <v>0.18015188087193651</v>
      </c>
      <c r="N433" s="11">
        <v>0.17882568931883819</v>
      </c>
      <c r="O433" s="9">
        <v>0.19126015567166799</v>
      </c>
      <c r="P433" s="9">
        <v>0.17069340548664899</v>
      </c>
      <c r="Q433" s="13">
        <v>0.19845467988097981</v>
      </c>
      <c r="R433" s="11">
        <v>0.15597911881470791</v>
      </c>
      <c r="S433" s="11">
        <v>0.1122839432819714</v>
      </c>
      <c r="T433" s="11">
        <v>0.14313983408349101</v>
      </c>
      <c r="U433" s="9">
        <v>0.1465115347731327</v>
      </c>
      <c r="V433" s="9">
        <v>0.1511476404318231</v>
      </c>
      <c r="W433" s="9">
        <v>0.13580723351368801</v>
      </c>
      <c r="X433" s="9">
        <v>0.15230442015359449</v>
      </c>
      <c r="Y433" s="9">
        <v>0.16243813453688979</v>
      </c>
      <c r="Z433" s="8">
        <v>0.20740000710000081</v>
      </c>
      <c r="AA433" s="11">
        <v>0.17296063403707601</v>
      </c>
      <c r="AB433" s="11">
        <v>0.18258014561759631</v>
      </c>
      <c r="AC433" s="11">
        <v>0.17978129754628991</v>
      </c>
      <c r="AD433" s="11">
        <v>0.1683135440506219</v>
      </c>
      <c r="AE433" s="9">
        <v>0.18974638879173161</v>
      </c>
      <c r="AF433" s="9">
        <v>0.2022076078340484</v>
      </c>
      <c r="AG433" s="9">
        <v>0.16266596668826341</v>
      </c>
      <c r="AH433" s="9">
        <v>0.17280862693531909</v>
      </c>
      <c r="AI433" s="11">
        <v>0.17287709038094909</v>
      </c>
      <c r="AJ433" s="13">
        <v>0.23797186186840519</v>
      </c>
      <c r="AK433" s="11">
        <v>7.8313855782039699E-2</v>
      </c>
      <c r="AL433" s="11">
        <v>0.19562814931827219</v>
      </c>
      <c r="AM433" s="11">
        <v>0.1262255982995116</v>
      </c>
    </row>
    <row r="434" spans="1:39" ht="19.95" customHeight="1" x14ac:dyDescent="0.3">
      <c r="A434" s="17" t="s">
        <v>154</v>
      </c>
      <c r="B434" s="7">
        <v>0.1132319403926501</v>
      </c>
      <c r="C434" s="10">
        <v>3.6314832751518367E-2</v>
      </c>
      <c r="D434" s="10">
        <v>3.973376336066229E-2</v>
      </c>
      <c r="E434" s="9">
        <v>8.6268201943551073E-2</v>
      </c>
      <c r="F434" s="8">
        <v>0.14615173088715541</v>
      </c>
      <c r="G434" s="8">
        <v>0.26276373455857849</v>
      </c>
      <c r="H434" s="11">
        <v>0.1017198514041822</v>
      </c>
      <c r="I434" s="11">
        <v>0.1068333464825232</v>
      </c>
      <c r="J434" s="11">
        <v>0.12776741742338579</v>
      </c>
      <c r="K434" s="9">
        <v>0.11669612500077239</v>
      </c>
      <c r="L434" s="9">
        <v>0.10861983842597391</v>
      </c>
      <c r="M434" s="11">
        <v>0.1204817680119777</v>
      </c>
      <c r="N434" s="11">
        <v>0.1002157856588158</v>
      </c>
      <c r="O434" s="8">
        <v>0.13423673527160171</v>
      </c>
      <c r="P434" s="10">
        <v>8.8678728443767188E-2</v>
      </c>
      <c r="Q434" s="11">
        <v>0.12966932261660169</v>
      </c>
      <c r="R434" s="11">
        <v>9.9400171915427729E-2</v>
      </c>
      <c r="S434" s="11">
        <v>4.9417194689625327E-2</v>
      </c>
      <c r="T434" s="11">
        <v>9.9582144278267795E-2</v>
      </c>
      <c r="U434" s="9">
        <v>0.1035302593009525</v>
      </c>
      <c r="V434" s="9">
        <v>0.1003644601202644</v>
      </c>
      <c r="W434" s="9">
        <v>7.9316961779595338E-2</v>
      </c>
      <c r="X434" s="9">
        <v>0.1027475604081409</v>
      </c>
      <c r="Y434" s="9">
        <v>8.2072483250822295E-2</v>
      </c>
      <c r="Z434" s="9">
        <v>0.1249756089743656</v>
      </c>
      <c r="AA434" s="11">
        <v>0.1018988367406235</v>
      </c>
      <c r="AB434" s="11">
        <v>0.1337888333547303</v>
      </c>
      <c r="AC434" s="11">
        <v>0.11272438074415719</v>
      </c>
      <c r="AD434" s="11">
        <v>0.10151629002643051</v>
      </c>
      <c r="AE434" s="9">
        <v>0.12328256210354301</v>
      </c>
      <c r="AF434" s="9">
        <v>0.11851380318066281</v>
      </c>
      <c r="AG434" s="9">
        <v>0.1124261814985312</v>
      </c>
      <c r="AH434" s="9">
        <v>9.9858595621264132E-2</v>
      </c>
      <c r="AI434" s="11">
        <v>0.1204421676710497</v>
      </c>
      <c r="AJ434" s="11">
        <v>0.12848656343330939</v>
      </c>
      <c r="AK434" s="11">
        <v>6.0399875835411718E-2</v>
      </c>
      <c r="AL434" s="11">
        <v>8.6988959919129083E-2</v>
      </c>
      <c r="AM434" s="12">
        <v>4.536158462189159E-2</v>
      </c>
    </row>
    <row r="435" spans="1:39" ht="19.95" customHeight="1" x14ac:dyDescent="0.3">
      <c r="A435" s="16" t="s">
        <v>155</v>
      </c>
      <c r="B435" s="7">
        <v>6.7095374907957209E-2</v>
      </c>
      <c r="C435" s="10">
        <v>5.7796015022460621E-3</v>
      </c>
      <c r="D435" s="10">
        <v>2.021276328643799E-2</v>
      </c>
      <c r="E435" s="10">
        <v>1.447783142413323E-2</v>
      </c>
      <c r="F435" s="10">
        <v>4.9224493496092023E-2</v>
      </c>
      <c r="G435" s="8">
        <v>0.41217913818031321</v>
      </c>
      <c r="H435" s="12">
        <v>3.8637964344866757E-2</v>
      </c>
      <c r="I435" s="11">
        <v>5.9025370595217071E-2</v>
      </c>
      <c r="J435" s="13">
        <v>9.5545333911219582E-2</v>
      </c>
      <c r="K435" s="9">
        <v>6.9866081206121797E-2</v>
      </c>
      <c r="L435" s="9">
        <v>6.3141461385984629E-2</v>
      </c>
      <c r="M435" s="11">
        <v>5.9670112859958789E-2</v>
      </c>
      <c r="N435" s="11">
        <v>7.8609903660022407E-2</v>
      </c>
      <c r="O435" s="9">
        <v>5.7023420400066319E-2</v>
      </c>
      <c r="P435" s="9">
        <v>8.2014677042881831E-2</v>
      </c>
      <c r="Q435" s="11">
        <v>6.8785357264378025E-2</v>
      </c>
      <c r="R435" s="11">
        <v>5.6578946899280162E-2</v>
      </c>
      <c r="S435" s="11">
        <v>6.2866748592346033E-2</v>
      </c>
      <c r="T435" s="11">
        <v>4.3557689805223183E-2</v>
      </c>
      <c r="U435" s="9">
        <v>4.2981275472180107E-2</v>
      </c>
      <c r="V435" s="9">
        <v>5.0783180311558658E-2</v>
      </c>
      <c r="W435" s="9">
        <v>5.649027173409267E-2</v>
      </c>
      <c r="X435" s="9">
        <v>4.9556859745453631E-2</v>
      </c>
      <c r="Y435" s="9">
        <v>8.0365651286067541E-2</v>
      </c>
      <c r="Z435" s="8">
        <v>8.2424398125635234E-2</v>
      </c>
      <c r="AA435" s="11">
        <v>7.1061797296452414E-2</v>
      </c>
      <c r="AB435" s="11">
        <v>4.8791312262866052E-2</v>
      </c>
      <c r="AC435" s="11">
        <v>6.7056916802132688E-2</v>
      </c>
      <c r="AD435" s="11">
        <v>6.6797254024191413E-2</v>
      </c>
      <c r="AE435" s="9">
        <v>6.6463826688188649E-2</v>
      </c>
      <c r="AF435" s="8">
        <v>8.3693804653385578E-2</v>
      </c>
      <c r="AG435" s="9">
        <v>5.023978518973219E-2</v>
      </c>
      <c r="AH435" s="9">
        <v>7.2950031314054961E-2</v>
      </c>
      <c r="AI435" s="12">
        <v>5.2434922709899419E-2</v>
      </c>
      <c r="AJ435" s="13">
        <v>0.1094852984350958</v>
      </c>
      <c r="AK435" s="11">
        <v>1.7913979946627981E-2</v>
      </c>
      <c r="AL435" s="11">
        <v>0.1086391893991431</v>
      </c>
      <c r="AM435" s="11">
        <v>8.0864013677619986E-2</v>
      </c>
    </row>
    <row r="436" spans="1:39" ht="19.95" customHeight="1" x14ac:dyDescent="0.3">
      <c r="A436" s="17" t="s">
        <v>20</v>
      </c>
      <c r="B436" s="7">
        <v>0</v>
      </c>
      <c r="C436" s="9">
        <v>0</v>
      </c>
      <c r="D436" s="9">
        <v>0</v>
      </c>
      <c r="E436" s="9">
        <v>0</v>
      </c>
      <c r="F436" s="9">
        <v>0</v>
      </c>
      <c r="G436" s="9">
        <v>0</v>
      </c>
      <c r="H436" s="11">
        <v>0</v>
      </c>
      <c r="I436" s="11">
        <v>0</v>
      </c>
      <c r="J436" s="11">
        <v>0</v>
      </c>
      <c r="K436" s="9">
        <v>0</v>
      </c>
      <c r="L436" s="9">
        <v>0</v>
      </c>
      <c r="M436" s="11">
        <v>0</v>
      </c>
      <c r="N436" s="11">
        <v>0</v>
      </c>
      <c r="O436" s="9">
        <v>0</v>
      </c>
      <c r="P436" s="9">
        <v>0</v>
      </c>
      <c r="Q436" s="11">
        <v>0</v>
      </c>
      <c r="R436" s="11">
        <v>0</v>
      </c>
      <c r="S436" s="11">
        <v>0</v>
      </c>
      <c r="T436" s="11">
        <v>0</v>
      </c>
      <c r="U436" s="9">
        <v>0</v>
      </c>
      <c r="V436" s="9">
        <v>0</v>
      </c>
      <c r="W436" s="9">
        <v>0</v>
      </c>
      <c r="X436" s="9">
        <v>0</v>
      </c>
      <c r="Y436" s="9">
        <v>0</v>
      </c>
      <c r="Z436" s="9">
        <v>0</v>
      </c>
      <c r="AA436" s="11">
        <v>0</v>
      </c>
      <c r="AB436" s="11">
        <v>0</v>
      </c>
      <c r="AC436" s="11">
        <v>0</v>
      </c>
      <c r="AD436" s="11">
        <v>0</v>
      </c>
      <c r="AE436" s="9">
        <v>0</v>
      </c>
      <c r="AF436" s="9">
        <v>0</v>
      </c>
      <c r="AG436" s="9">
        <v>0</v>
      </c>
      <c r="AH436" s="9">
        <v>0</v>
      </c>
      <c r="AI436" s="11">
        <v>0</v>
      </c>
      <c r="AJ436" s="11">
        <v>0</v>
      </c>
      <c r="AK436" s="11">
        <v>0</v>
      </c>
      <c r="AL436" s="11">
        <v>0</v>
      </c>
      <c r="AM436" s="11">
        <v>0</v>
      </c>
    </row>
    <row r="439" spans="1:39" x14ac:dyDescent="0.3">
      <c r="A439" s="1" t="s">
        <v>24</v>
      </c>
    </row>
    <row r="440" spans="1:39" ht="55.05" customHeight="1" x14ac:dyDescent="0.3">
      <c r="A440" s="19" t="s">
        <v>250</v>
      </c>
      <c r="B440" s="33"/>
      <c r="C440" s="33" t="s">
        <v>161</v>
      </c>
      <c r="D440" s="18"/>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c r="AH440" s="18"/>
      <c r="AI440" s="18"/>
      <c r="AJ440" s="18"/>
      <c r="AK440" s="18"/>
      <c r="AL440" s="18"/>
      <c r="AM440" s="18"/>
    </row>
    <row r="441" spans="1:39" ht="22.05" customHeight="1" x14ac:dyDescent="0.3">
      <c r="A441" s="2"/>
      <c r="B441" s="2"/>
      <c r="C441" s="51" t="s">
        <v>1</v>
      </c>
      <c r="D441" s="52"/>
      <c r="E441" s="52"/>
      <c r="F441" s="52"/>
      <c r="G441" s="53"/>
      <c r="H441" s="51" t="s">
        <v>2</v>
      </c>
      <c r="I441" s="52"/>
      <c r="J441" s="53"/>
      <c r="K441" s="51" t="s">
        <v>26</v>
      </c>
      <c r="L441" s="53"/>
      <c r="M441" s="51" t="s">
        <v>28</v>
      </c>
      <c r="N441" s="53"/>
      <c r="O441" s="51" t="s">
        <v>29</v>
      </c>
      <c r="P441" s="53"/>
      <c r="Q441" s="51" t="s">
        <v>30</v>
      </c>
      <c r="R441" s="52"/>
      <c r="S441" s="52"/>
      <c r="T441" s="53"/>
      <c r="U441" s="51" t="s">
        <v>31</v>
      </c>
      <c r="V441" s="52"/>
      <c r="W441" s="52"/>
      <c r="X441" s="52"/>
      <c r="Y441" s="52"/>
      <c r="Z441" s="53"/>
      <c r="AA441" s="51" t="s">
        <v>32</v>
      </c>
      <c r="AB441" s="52"/>
      <c r="AC441" s="52"/>
      <c r="AD441" s="53"/>
      <c r="AE441" s="51" t="s">
        <v>33</v>
      </c>
      <c r="AF441" s="52"/>
      <c r="AG441" s="52"/>
      <c r="AH441" s="53"/>
      <c r="AI441" s="51" t="s">
        <v>34</v>
      </c>
      <c r="AJ441" s="52"/>
      <c r="AK441" s="52"/>
      <c r="AL441" s="52"/>
      <c r="AM441" s="53"/>
    </row>
    <row r="442" spans="1:39" ht="58.05" customHeight="1" x14ac:dyDescent="0.3">
      <c r="A442" s="3" t="s">
        <v>35</v>
      </c>
      <c r="B442" s="3" t="s">
        <v>0</v>
      </c>
      <c r="C442" s="3" t="s">
        <v>3</v>
      </c>
      <c r="D442" s="3" t="s">
        <v>4</v>
      </c>
      <c r="E442" s="3" t="s">
        <v>5</v>
      </c>
      <c r="F442" s="3" t="s">
        <v>6</v>
      </c>
      <c r="G442" s="3" t="s">
        <v>7</v>
      </c>
      <c r="H442" s="3" t="s">
        <v>8</v>
      </c>
      <c r="I442" s="3" t="s">
        <v>9</v>
      </c>
      <c r="J442" s="3" t="s">
        <v>10</v>
      </c>
      <c r="K442" s="3" t="s">
        <v>36</v>
      </c>
      <c r="L442" s="3" t="s">
        <v>37</v>
      </c>
      <c r="M442" s="3" t="s">
        <v>40</v>
      </c>
      <c r="N442" s="3" t="s">
        <v>41</v>
      </c>
      <c r="O442" s="3" t="s">
        <v>42</v>
      </c>
      <c r="P442" s="3" t="s">
        <v>43</v>
      </c>
      <c r="Q442" s="3" t="s">
        <v>44</v>
      </c>
      <c r="R442" s="3" t="s">
        <v>45</v>
      </c>
      <c r="S442" s="3" t="s">
        <v>46</v>
      </c>
      <c r="T442" s="3" t="s">
        <v>47</v>
      </c>
      <c r="U442" s="3" t="s">
        <v>48</v>
      </c>
      <c r="V442" s="3" t="s">
        <v>49</v>
      </c>
      <c r="W442" s="3" t="s">
        <v>50</v>
      </c>
      <c r="X442" s="3" t="s">
        <v>51</v>
      </c>
      <c r="Y442" s="3" t="s">
        <v>52</v>
      </c>
      <c r="Z442" s="3" t="s">
        <v>53</v>
      </c>
      <c r="AA442" s="3" t="s">
        <v>54</v>
      </c>
      <c r="AB442" s="3" t="s">
        <v>55</v>
      </c>
      <c r="AC442" s="3" t="s">
        <v>56</v>
      </c>
      <c r="AD442" s="3" t="s">
        <v>57</v>
      </c>
      <c r="AE442" s="3" t="s">
        <v>58</v>
      </c>
      <c r="AF442" s="3" t="s">
        <v>59</v>
      </c>
      <c r="AG442" s="3" t="s">
        <v>60</v>
      </c>
      <c r="AH442" s="3" t="s">
        <v>61</v>
      </c>
      <c r="AI442" s="3" t="s">
        <v>62</v>
      </c>
      <c r="AJ442" s="3" t="s">
        <v>63</v>
      </c>
      <c r="AK442" s="3" t="s">
        <v>64</v>
      </c>
      <c r="AL442" s="3" t="s">
        <v>65</v>
      </c>
      <c r="AM442" s="3" t="s">
        <v>47</v>
      </c>
    </row>
    <row r="443" spans="1:39" ht="19.95" customHeight="1" x14ac:dyDescent="0.3">
      <c r="A443" s="14" t="s">
        <v>11</v>
      </c>
      <c r="B443" s="4">
        <v>1308.21607029438</v>
      </c>
      <c r="C443" s="5">
        <v>226.55846244096759</v>
      </c>
      <c r="D443" s="5">
        <v>169.16168916225431</v>
      </c>
      <c r="E443" s="5">
        <v>251.7296447753906</v>
      </c>
      <c r="F443" s="5">
        <v>407.45707803964609</v>
      </c>
      <c r="G443" s="5">
        <v>133.38848888874051</v>
      </c>
      <c r="H443" s="6">
        <v>350.59268081188202</v>
      </c>
      <c r="I443" s="6">
        <v>468.29684603214258</v>
      </c>
      <c r="J443" s="6">
        <v>489.32654345035547</v>
      </c>
      <c r="K443" s="5">
        <v>819.86092507839203</v>
      </c>
      <c r="L443" s="5">
        <v>482.92956751585012</v>
      </c>
      <c r="M443" s="6">
        <v>876.63945627212524</v>
      </c>
      <c r="N443" s="6">
        <v>424.68852478265762</v>
      </c>
      <c r="O443" s="5">
        <v>746.63170254230499</v>
      </c>
      <c r="P443" s="5">
        <v>399.39961010217672</v>
      </c>
      <c r="Q443" s="6">
        <v>715.50186657905579</v>
      </c>
      <c r="R443" s="6">
        <v>297.28629833459848</v>
      </c>
      <c r="S443" s="6">
        <v>72.713575899600983</v>
      </c>
      <c r="T443" s="6">
        <v>84.77714079618454</v>
      </c>
      <c r="U443" s="5">
        <v>216.13641917705539</v>
      </c>
      <c r="V443" s="5">
        <v>341.54365485906601</v>
      </c>
      <c r="W443" s="5">
        <v>156.22436249256131</v>
      </c>
      <c r="X443" s="5">
        <v>217.1966395974159</v>
      </c>
      <c r="Y443" s="5">
        <v>45.496964335441589</v>
      </c>
      <c r="Z443" s="5">
        <v>651.01586306095123</v>
      </c>
      <c r="AA443" s="6">
        <v>359.90986704826349</v>
      </c>
      <c r="AB443" s="6">
        <v>329.6410768032074</v>
      </c>
      <c r="AC443" s="6">
        <v>270.12930947542191</v>
      </c>
      <c r="AD443" s="6">
        <v>229.7976732254028</v>
      </c>
      <c r="AE443" s="5">
        <v>211.71493339538571</v>
      </c>
      <c r="AF443" s="5">
        <v>373.0317268371582</v>
      </c>
      <c r="AG443" s="5">
        <v>447.40337538719177</v>
      </c>
      <c r="AH443" s="5">
        <v>276.06603467464453</v>
      </c>
      <c r="AI443" s="6">
        <v>834.05995404720306</v>
      </c>
      <c r="AJ443" s="6">
        <v>266.21401959657669</v>
      </c>
      <c r="AK443" s="6">
        <v>60.429201245307922</v>
      </c>
      <c r="AL443" s="6">
        <v>73.078905582427979</v>
      </c>
      <c r="AM443" s="6">
        <v>74.433989822864532</v>
      </c>
    </row>
    <row r="444" spans="1:39" ht="19.95" customHeight="1" x14ac:dyDescent="0.3">
      <c r="A444" s="15" t="s">
        <v>12</v>
      </c>
      <c r="B444" s="4">
        <v>1322</v>
      </c>
      <c r="C444" s="5">
        <v>224</v>
      </c>
      <c r="D444" s="5">
        <v>174</v>
      </c>
      <c r="E444" s="5">
        <v>256</v>
      </c>
      <c r="F444" s="5">
        <v>409</v>
      </c>
      <c r="G444" s="5">
        <v>139</v>
      </c>
      <c r="H444" s="6">
        <v>282</v>
      </c>
      <c r="I444" s="6">
        <v>528</v>
      </c>
      <c r="J444" s="6">
        <v>512</v>
      </c>
      <c r="K444" s="5">
        <v>835</v>
      </c>
      <c r="L444" s="5">
        <v>482</v>
      </c>
      <c r="M444" s="6">
        <v>890</v>
      </c>
      <c r="N444" s="6">
        <v>425</v>
      </c>
      <c r="O444" s="5">
        <v>780</v>
      </c>
      <c r="P444" s="5">
        <v>396</v>
      </c>
      <c r="Q444" s="6">
        <v>748</v>
      </c>
      <c r="R444" s="6">
        <v>283</v>
      </c>
      <c r="S444" s="6">
        <v>72</v>
      </c>
      <c r="T444" s="6">
        <v>86</v>
      </c>
      <c r="U444" s="5">
        <v>219</v>
      </c>
      <c r="V444" s="5">
        <v>337</v>
      </c>
      <c r="W444" s="5">
        <v>156</v>
      </c>
      <c r="X444" s="5">
        <v>220</v>
      </c>
      <c r="Y444" s="5">
        <v>45</v>
      </c>
      <c r="Z444" s="5">
        <v>668</v>
      </c>
      <c r="AA444" s="6">
        <v>359</v>
      </c>
      <c r="AB444" s="6">
        <v>334</v>
      </c>
      <c r="AC444" s="6">
        <v>279</v>
      </c>
      <c r="AD444" s="6">
        <v>233</v>
      </c>
      <c r="AE444" s="5">
        <v>198</v>
      </c>
      <c r="AF444" s="5">
        <v>426</v>
      </c>
      <c r="AG444" s="5">
        <v>474</v>
      </c>
      <c r="AH444" s="5">
        <v>224</v>
      </c>
      <c r="AI444" s="6">
        <v>848</v>
      </c>
      <c r="AJ444" s="6">
        <v>280</v>
      </c>
      <c r="AK444" s="6">
        <v>49</v>
      </c>
      <c r="AL444" s="6">
        <v>72</v>
      </c>
      <c r="AM444" s="6">
        <v>73</v>
      </c>
    </row>
    <row r="445" spans="1:39" ht="19.95" customHeight="1" x14ac:dyDescent="0.3">
      <c r="A445" s="16" t="s">
        <v>266</v>
      </c>
      <c r="B445" s="7">
        <v>0.70747674007224326</v>
      </c>
      <c r="C445" s="9">
        <v>0.70757731512128874</v>
      </c>
      <c r="D445" s="9">
        <v>0.75497283305134955</v>
      </c>
      <c r="E445" s="9">
        <v>0.71845785087717706</v>
      </c>
      <c r="F445" s="9">
        <v>0.71408330403107789</v>
      </c>
      <c r="G445" s="9">
        <v>0.67637222459293522</v>
      </c>
      <c r="H445" s="11">
        <v>0.71322146723798163</v>
      </c>
      <c r="I445" s="11">
        <v>0.6938976641850011</v>
      </c>
      <c r="J445" s="11">
        <v>0.71635624838957268</v>
      </c>
      <c r="K445" s="9">
        <v>0.7010375341168249</v>
      </c>
      <c r="L445" s="9">
        <v>0.7193199320005047</v>
      </c>
      <c r="M445" s="11">
        <v>0.70924850067776446</v>
      </c>
      <c r="N445" s="11">
        <v>0.70331671588828981</v>
      </c>
      <c r="O445" s="9">
        <v>0.73048550707038795</v>
      </c>
      <c r="P445" s="9">
        <v>0.67153012593554895</v>
      </c>
      <c r="Q445" s="11">
        <v>0.70133852632813065</v>
      </c>
      <c r="R445" s="11">
        <v>0.7294085882231206</v>
      </c>
      <c r="S445" s="11">
        <v>0.74578310888569344</v>
      </c>
      <c r="T445" s="11">
        <v>0.69464358898439005</v>
      </c>
      <c r="U445" s="9">
        <v>0.72625290858401326</v>
      </c>
      <c r="V445" s="9">
        <v>0.70334846360125258</v>
      </c>
      <c r="W445" s="9">
        <v>0.69177634887460171</v>
      </c>
      <c r="X445" s="9">
        <v>0.73565931284731467</v>
      </c>
      <c r="Y445" s="9">
        <v>0.74679909103218833</v>
      </c>
      <c r="Z445" s="9">
        <v>0.71361938066428243</v>
      </c>
      <c r="AA445" s="11">
        <v>0.70402457248469519</v>
      </c>
      <c r="AB445" s="11">
        <v>0.7139801415649013</v>
      </c>
      <c r="AC445" s="11">
        <v>0.7018775212998265</v>
      </c>
      <c r="AD445" s="11">
        <v>0.73725878420026203</v>
      </c>
      <c r="AE445" s="9">
        <v>0.67959105363524785</v>
      </c>
      <c r="AF445" s="9">
        <v>0.70714672038230775</v>
      </c>
      <c r="AG445" s="9">
        <v>0.71758443755025136</v>
      </c>
      <c r="AH445" s="9">
        <v>0.71292726966832309</v>
      </c>
      <c r="AI445" s="11">
        <v>0.71796776018502939</v>
      </c>
      <c r="AJ445" s="11">
        <v>0.69069145018720779</v>
      </c>
      <c r="AK445" s="11">
        <v>0.76322743925349767</v>
      </c>
      <c r="AL445" s="11">
        <v>0.64126607221556353</v>
      </c>
      <c r="AM445" s="11">
        <v>0.66969793303765501</v>
      </c>
    </row>
    <row r="446" spans="1:39" ht="19.95" customHeight="1" x14ac:dyDescent="0.3">
      <c r="A446" s="17" t="s">
        <v>151</v>
      </c>
      <c r="B446" s="7">
        <v>0.26887094401408379</v>
      </c>
      <c r="C446" s="9">
        <v>0.28575126766471082</v>
      </c>
      <c r="D446" s="9">
        <v>0.31934754764666368</v>
      </c>
      <c r="E446" s="9">
        <v>0.25827434323899762</v>
      </c>
      <c r="F446" s="9">
        <v>0.25298812835993228</v>
      </c>
      <c r="G446" s="9">
        <v>0.26666590240423571</v>
      </c>
      <c r="H446" s="11">
        <v>0.2549924574289682</v>
      </c>
      <c r="I446" s="11">
        <v>0.26497109383471112</v>
      </c>
      <c r="J446" s="11">
        <v>0.28254684908413952</v>
      </c>
      <c r="K446" s="9">
        <v>0.26434876077931391</v>
      </c>
      <c r="L446" s="9">
        <v>0.2780354842004687</v>
      </c>
      <c r="M446" s="11">
        <v>0.28346392533439552</v>
      </c>
      <c r="N446" s="11">
        <v>0.24016004846280761</v>
      </c>
      <c r="O446" s="9">
        <v>0.28679972729336178</v>
      </c>
      <c r="P446" s="9">
        <v>0.24153968021873001</v>
      </c>
      <c r="Q446" s="11">
        <v>0.27218762943348102</v>
      </c>
      <c r="R446" s="11">
        <v>0.28041517230545882</v>
      </c>
      <c r="S446" s="11">
        <v>0.29151387613838792</v>
      </c>
      <c r="T446" s="11">
        <v>0.2196090521551714</v>
      </c>
      <c r="U446" s="9">
        <v>0.27854754079623439</v>
      </c>
      <c r="V446" s="9">
        <v>0.25692353074191432</v>
      </c>
      <c r="W446" s="9">
        <v>0.22224424058007189</v>
      </c>
      <c r="X446" s="9">
        <v>0.2664290603986687</v>
      </c>
      <c r="Y446" s="9">
        <v>0.23334661858852709</v>
      </c>
      <c r="Z446" s="9">
        <v>0.27883455615337488</v>
      </c>
      <c r="AA446" s="11">
        <v>0.26783527999349782</v>
      </c>
      <c r="AB446" s="11">
        <v>0.28766360646744582</v>
      </c>
      <c r="AC446" s="11">
        <v>0.24455335073991549</v>
      </c>
      <c r="AD446" s="11">
        <v>0.2658590649207499</v>
      </c>
      <c r="AE446" s="9">
        <v>0.27443236191330739</v>
      </c>
      <c r="AF446" s="9">
        <v>0.29257492403543589</v>
      </c>
      <c r="AG446" s="9">
        <v>0.25744017771669941</v>
      </c>
      <c r="AH446" s="9">
        <v>0.25110125205807771</v>
      </c>
      <c r="AI446" s="11">
        <v>0.27175558545201423</v>
      </c>
      <c r="AJ446" s="11">
        <v>0.27172498973026538</v>
      </c>
      <c r="AK446" s="11">
        <v>0.27865821458015322</v>
      </c>
      <c r="AL446" s="11">
        <v>0.3160375596904435</v>
      </c>
      <c r="AM446" s="12">
        <v>0.17208622911624519</v>
      </c>
    </row>
    <row r="447" spans="1:39" ht="19.95" customHeight="1" x14ac:dyDescent="0.3">
      <c r="A447" s="16" t="s">
        <v>152</v>
      </c>
      <c r="B447" s="7">
        <v>0.43860579605815941</v>
      </c>
      <c r="C447" s="9">
        <v>0.42182604745657792</v>
      </c>
      <c r="D447" s="9">
        <v>0.43562528540468581</v>
      </c>
      <c r="E447" s="9">
        <v>0.46018350763817939</v>
      </c>
      <c r="F447" s="9">
        <v>0.46109517567114561</v>
      </c>
      <c r="G447" s="9">
        <v>0.40970632218869951</v>
      </c>
      <c r="H447" s="11">
        <v>0.45822900980901338</v>
      </c>
      <c r="I447" s="11">
        <v>0.42892657035029003</v>
      </c>
      <c r="J447" s="11">
        <v>0.43380939930543322</v>
      </c>
      <c r="K447" s="9">
        <v>0.4366887733375111</v>
      </c>
      <c r="L447" s="9">
        <v>0.44128444780003601</v>
      </c>
      <c r="M447" s="11">
        <v>0.42578457534336889</v>
      </c>
      <c r="N447" s="11">
        <v>0.46315666742548223</v>
      </c>
      <c r="O447" s="9">
        <v>0.44368577977702622</v>
      </c>
      <c r="P447" s="9">
        <v>0.42999044571681888</v>
      </c>
      <c r="Q447" s="11">
        <v>0.42915089689464958</v>
      </c>
      <c r="R447" s="11">
        <v>0.4489934159176619</v>
      </c>
      <c r="S447" s="11">
        <v>0.45426923274730552</v>
      </c>
      <c r="T447" s="11">
        <v>0.4750345368292187</v>
      </c>
      <c r="U447" s="9">
        <v>0.44770536778777881</v>
      </c>
      <c r="V447" s="9">
        <v>0.44642493285933832</v>
      </c>
      <c r="W447" s="9">
        <v>0.46953210829452979</v>
      </c>
      <c r="X447" s="9">
        <v>0.46923025244864602</v>
      </c>
      <c r="Y447" s="9">
        <v>0.51345247244366121</v>
      </c>
      <c r="Z447" s="9">
        <v>0.43478482451090739</v>
      </c>
      <c r="AA447" s="11">
        <v>0.43618929249119748</v>
      </c>
      <c r="AB447" s="11">
        <v>0.42631653509745548</v>
      </c>
      <c r="AC447" s="11">
        <v>0.45732417055991098</v>
      </c>
      <c r="AD447" s="11">
        <v>0.47139971927951207</v>
      </c>
      <c r="AE447" s="9">
        <v>0.40515869172194041</v>
      </c>
      <c r="AF447" s="9">
        <v>0.41457179634687191</v>
      </c>
      <c r="AG447" s="9">
        <v>0.46014425983355189</v>
      </c>
      <c r="AH447" s="9">
        <v>0.46182601761024539</v>
      </c>
      <c r="AI447" s="11">
        <v>0.44621217473301522</v>
      </c>
      <c r="AJ447" s="11">
        <v>0.41896646045694252</v>
      </c>
      <c r="AK447" s="11">
        <v>0.4845692246733444</v>
      </c>
      <c r="AL447" s="12">
        <v>0.32522851252511997</v>
      </c>
      <c r="AM447" s="11">
        <v>0.49761170392140991</v>
      </c>
    </row>
    <row r="448" spans="1:39" ht="19.95" customHeight="1" x14ac:dyDescent="0.3">
      <c r="A448" s="17" t="s">
        <v>153</v>
      </c>
      <c r="B448" s="7">
        <v>0.23768145552005129</v>
      </c>
      <c r="C448" s="9">
        <v>0.24678993759249529</v>
      </c>
      <c r="D448" s="9">
        <v>0.17808947645903569</v>
      </c>
      <c r="E448" s="9">
        <v>0.25394060801924662</v>
      </c>
      <c r="F448" s="9">
        <v>0.21881362530329929</v>
      </c>
      <c r="G448" s="9">
        <v>0.24315271273981701</v>
      </c>
      <c r="H448" s="11">
        <v>0.20455675855982819</v>
      </c>
      <c r="I448" s="11">
        <v>0.25466819091513049</v>
      </c>
      <c r="J448" s="11">
        <v>0.245157938754889</v>
      </c>
      <c r="K448" s="9">
        <v>0.2494799542777798</v>
      </c>
      <c r="L448" s="9">
        <v>0.21612375542897419</v>
      </c>
      <c r="M448" s="11">
        <v>0.2370478269815707</v>
      </c>
      <c r="N448" s="11">
        <v>0.23860266669406729</v>
      </c>
      <c r="O448" s="9">
        <v>0.23142126480928099</v>
      </c>
      <c r="P448" s="9">
        <v>0.25444460745267822</v>
      </c>
      <c r="Q448" s="13">
        <v>0.25859274137026028</v>
      </c>
      <c r="R448" s="11">
        <v>0.20032879216827421</v>
      </c>
      <c r="S448" s="11">
        <v>0.1720336990531145</v>
      </c>
      <c r="T448" s="11">
        <v>0.22635847794000061</v>
      </c>
      <c r="U448" s="9">
        <v>0.22919239505929151</v>
      </c>
      <c r="V448" s="9">
        <v>0.23500621420113191</v>
      </c>
      <c r="W448" s="9">
        <v>0.25655979882813668</v>
      </c>
      <c r="X448" s="9">
        <v>0.23189585508312779</v>
      </c>
      <c r="Y448" s="10">
        <v>0.1099203828207701</v>
      </c>
      <c r="Z448" s="9">
        <v>0.23828891036568819</v>
      </c>
      <c r="AA448" s="11">
        <v>0.23546729782197551</v>
      </c>
      <c r="AB448" s="11">
        <v>0.23219717237863069</v>
      </c>
      <c r="AC448" s="11">
        <v>0.23752581100038861</v>
      </c>
      <c r="AD448" s="11">
        <v>0.21676046123983281</v>
      </c>
      <c r="AE448" s="9">
        <v>0.2489339246396737</v>
      </c>
      <c r="AF448" s="9">
        <v>0.23885047607667809</v>
      </c>
      <c r="AG448" s="9">
        <v>0.2278986031253028</v>
      </c>
      <c r="AH448" s="9">
        <v>0.24332678482331299</v>
      </c>
      <c r="AI448" s="11">
        <v>0.22902709248188169</v>
      </c>
      <c r="AJ448" s="11">
        <v>0.26851764641922488</v>
      </c>
      <c r="AK448" s="11">
        <v>0.16077387053914269</v>
      </c>
      <c r="AL448" s="11">
        <v>0.2672625515216791</v>
      </c>
      <c r="AM448" s="11">
        <v>0.25776557463739302</v>
      </c>
    </row>
    <row r="449" spans="1:39" ht="19.95" customHeight="1" x14ac:dyDescent="0.3">
      <c r="A449" s="16" t="s">
        <v>267</v>
      </c>
      <c r="B449" s="7">
        <v>5.4841804407705468E-2</v>
      </c>
      <c r="C449" s="9">
        <v>4.5632747286216059E-2</v>
      </c>
      <c r="D449" s="9">
        <v>6.6937690489614843E-2</v>
      </c>
      <c r="E449" s="10">
        <v>2.760154110357637E-2</v>
      </c>
      <c r="F449" s="9">
        <v>6.7103070665622794E-2</v>
      </c>
      <c r="G449" s="9">
        <v>8.0475062667247854E-2</v>
      </c>
      <c r="H449" s="13">
        <v>8.2221774202190165E-2</v>
      </c>
      <c r="I449" s="11">
        <v>5.1434144899868348E-2</v>
      </c>
      <c r="J449" s="12">
        <v>3.8485812855538301E-2</v>
      </c>
      <c r="K449" s="9">
        <v>4.9482511605395317E-2</v>
      </c>
      <c r="L449" s="9">
        <v>6.4556312570521107E-2</v>
      </c>
      <c r="M449" s="11">
        <v>5.3703672340664851E-2</v>
      </c>
      <c r="N449" s="11">
        <v>5.8080617417642838E-2</v>
      </c>
      <c r="O449" s="10">
        <v>3.8093228120331057E-2</v>
      </c>
      <c r="P449" s="8">
        <v>7.402526661177293E-2</v>
      </c>
      <c r="Q449" s="12">
        <v>4.0068732301609011E-2</v>
      </c>
      <c r="R449" s="11">
        <v>7.0262619608605109E-2</v>
      </c>
      <c r="S449" s="11">
        <v>8.2183192061192095E-2</v>
      </c>
      <c r="T449" s="11">
        <v>7.8997933075609331E-2</v>
      </c>
      <c r="U449" s="9">
        <v>4.4554696356695213E-2</v>
      </c>
      <c r="V449" s="9">
        <v>6.1645322197615517E-2</v>
      </c>
      <c r="W449" s="9">
        <v>5.166385229726151E-2</v>
      </c>
      <c r="X449" s="9">
        <v>3.2444832069557512E-2</v>
      </c>
      <c r="Y449" s="8">
        <v>0.14328052614704159</v>
      </c>
      <c r="Z449" s="9">
        <v>4.8091708970029429E-2</v>
      </c>
      <c r="AA449" s="11">
        <v>6.0508129693329277E-2</v>
      </c>
      <c r="AB449" s="11">
        <v>5.3822686056468012E-2</v>
      </c>
      <c r="AC449" s="11">
        <v>6.0596667699784848E-2</v>
      </c>
      <c r="AD449" s="11">
        <v>4.5980754559905253E-2</v>
      </c>
      <c r="AE449" s="9">
        <v>7.1475021725078483E-2</v>
      </c>
      <c r="AF449" s="9">
        <v>5.4002803541014208E-2</v>
      </c>
      <c r="AG449" s="9">
        <v>5.4516959324445828E-2</v>
      </c>
      <c r="AH449" s="9">
        <v>4.3745945508363908E-2</v>
      </c>
      <c r="AI449" s="11">
        <v>5.3005147333088913E-2</v>
      </c>
      <c r="AJ449" s="11">
        <v>4.0790903393567321E-2</v>
      </c>
      <c r="AK449" s="11">
        <v>7.5998690207359651E-2</v>
      </c>
      <c r="AL449" s="11">
        <v>9.1471376262757337E-2</v>
      </c>
      <c r="AM449" s="11">
        <v>7.2536492324952018E-2</v>
      </c>
    </row>
    <row r="450" spans="1:39" ht="19.95" customHeight="1" x14ac:dyDescent="0.3">
      <c r="A450" s="17" t="s">
        <v>154</v>
      </c>
      <c r="B450" s="7">
        <v>4.3623825465799133E-2</v>
      </c>
      <c r="C450" s="9">
        <v>4.5632747286216059E-2</v>
      </c>
      <c r="D450" s="9">
        <v>4.2486975121607262E-2</v>
      </c>
      <c r="E450" s="9">
        <v>2.4185892979034701E-2</v>
      </c>
      <c r="F450" s="9">
        <v>5.6723962905165841E-2</v>
      </c>
      <c r="G450" s="9">
        <v>5.1625484979139859E-2</v>
      </c>
      <c r="H450" s="13">
        <v>6.5749968282645524E-2</v>
      </c>
      <c r="I450" s="11">
        <v>4.0728638467405688E-2</v>
      </c>
      <c r="J450" s="11">
        <v>3.0541647783334451E-2</v>
      </c>
      <c r="K450" s="9">
        <v>3.9285343747292513E-2</v>
      </c>
      <c r="L450" s="9">
        <v>5.147928999932655E-2</v>
      </c>
      <c r="M450" s="11">
        <v>4.4493596543336192E-2</v>
      </c>
      <c r="N450" s="11">
        <v>4.2535990935895843E-2</v>
      </c>
      <c r="O450" s="10">
        <v>2.872517429875426E-2</v>
      </c>
      <c r="P450" s="8">
        <v>6.164912800694651E-2</v>
      </c>
      <c r="Q450" s="12">
        <v>3.2251751398236599E-2</v>
      </c>
      <c r="R450" s="11">
        <v>4.7317618433448283E-2</v>
      </c>
      <c r="S450" s="11">
        <v>6.5884471899336827E-2</v>
      </c>
      <c r="T450" s="13">
        <v>7.8997933075609331E-2</v>
      </c>
      <c r="U450" s="9">
        <v>4.0942556708613499E-2</v>
      </c>
      <c r="V450" s="9">
        <v>4.7679760272788772E-2</v>
      </c>
      <c r="W450" s="9">
        <v>3.977826601655908E-2</v>
      </c>
      <c r="X450" s="9">
        <v>2.7490320745423642E-2</v>
      </c>
      <c r="Y450" s="9">
        <v>9.7260639542238903E-2</v>
      </c>
      <c r="Z450" s="9">
        <v>4.0723880574072537E-2</v>
      </c>
      <c r="AA450" s="11">
        <v>4.9939200623233863E-2</v>
      </c>
      <c r="AB450" s="11">
        <v>4.414441871983113E-2</v>
      </c>
      <c r="AC450" s="11">
        <v>4.5971881937718957E-2</v>
      </c>
      <c r="AD450" s="11">
        <v>3.723792755093603E-2</v>
      </c>
      <c r="AE450" s="9">
        <v>4.6021191031509943E-2</v>
      </c>
      <c r="AF450" s="9">
        <v>4.276347999482636E-2</v>
      </c>
      <c r="AG450" s="9">
        <v>4.3131350123900278E-2</v>
      </c>
      <c r="AH450" s="9">
        <v>4.3745945508363908E-2</v>
      </c>
      <c r="AI450" s="11">
        <v>3.9891958107710589E-2</v>
      </c>
      <c r="AJ450" s="11">
        <v>2.9680897238847599E-2</v>
      </c>
      <c r="AK450" s="11">
        <v>7.5998690207359651E-2</v>
      </c>
      <c r="AL450" s="11">
        <v>8.0788198636030858E-2</v>
      </c>
      <c r="AM450" s="11">
        <v>7.2536492324952018E-2</v>
      </c>
    </row>
    <row r="451" spans="1:39" ht="19.95" customHeight="1" x14ac:dyDescent="0.3">
      <c r="A451" s="16" t="s">
        <v>155</v>
      </c>
      <c r="B451" s="7">
        <v>1.1217978941906339E-2</v>
      </c>
      <c r="C451" s="9">
        <v>0</v>
      </c>
      <c r="D451" s="9">
        <v>2.4450715368007591E-2</v>
      </c>
      <c r="E451" s="9">
        <v>3.4156481245416689E-3</v>
      </c>
      <c r="F451" s="9">
        <v>1.0379107760456949E-2</v>
      </c>
      <c r="G451" s="8">
        <v>2.8849577688107989E-2</v>
      </c>
      <c r="H451" s="11">
        <v>1.647180591954463E-2</v>
      </c>
      <c r="I451" s="11">
        <v>1.070550643246267E-2</v>
      </c>
      <c r="J451" s="11">
        <v>7.9441650722038501E-3</v>
      </c>
      <c r="K451" s="9">
        <v>1.019716785810282E-2</v>
      </c>
      <c r="L451" s="9">
        <v>1.3077022571194551E-2</v>
      </c>
      <c r="M451" s="11">
        <v>9.2100757973286543E-3</v>
      </c>
      <c r="N451" s="11">
        <v>1.5544626481747001E-2</v>
      </c>
      <c r="O451" s="9">
        <v>9.3680538215767939E-3</v>
      </c>
      <c r="P451" s="9">
        <v>1.237613860482641E-2</v>
      </c>
      <c r="Q451" s="11">
        <v>7.816980903372411E-3</v>
      </c>
      <c r="R451" s="13">
        <v>2.2945001175156819E-2</v>
      </c>
      <c r="S451" s="11">
        <v>1.6298720161855271E-2</v>
      </c>
      <c r="T451" s="11">
        <v>0</v>
      </c>
      <c r="U451" s="9">
        <v>3.612139648081718E-3</v>
      </c>
      <c r="V451" s="9">
        <v>1.396556192482675E-2</v>
      </c>
      <c r="W451" s="9">
        <v>1.188558628070243E-2</v>
      </c>
      <c r="X451" s="9">
        <v>4.9545113241338638E-3</v>
      </c>
      <c r="Y451" s="8">
        <v>4.6019886604802662E-2</v>
      </c>
      <c r="Z451" s="9">
        <v>7.3678283959568878E-3</v>
      </c>
      <c r="AA451" s="11">
        <v>1.056892907009542E-2</v>
      </c>
      <c r="AB451" s="11">
        <v>9.6782673366368858E-3</v>
      </c>
      <c r="AC451" s="11">
        <v>1.4624785762065899E-2</v>
      </c>
      <c r="AD451" s="11">
        <v>8.7428270089692159E-3</v>
      </c>
      <c r="AE451" s="8">
        <v>2.545383069356854E-2</v>
      </c>
      <c r="AF451" s="9">
        <v>1.1239323546187849E-2</v>
      </c>
      <c r="AG451" s="9">
        <v>1.138560920054555E-2</v>
      </c>
      <c r="AH451" s="9">
        <v>0</v>
      </c>
      <c r="AI451" s="11">
        <v>1.3113189225378319E-2</v>
      </c>
      <c r="AJ451" s="11">
        <v>1.111000615471972E-2</v>
      </c>
      <c r="AK451" s="11">
        <v>0</v>
      </c>
      <c r="AL451" s="11">
        <v>1.068317762672648E-2</v>
      </c>
      <c r="AM451" s="11">
        <v>0</v>
      </c>
    </row>
    <row r="452" spans="1:39" ht="19.95" customHeight="1" x14ac:dyDescent="0.3">
      <c r="A452" s="17" t="s">
        <v>20</v>
      </c>
      <c r="B452" s="7">
        <v>0</v>
      </c>
      <c r="C452" s="9">
        <v>0</v>
      </c>
      <c r="D452" s="9">
        <v>0</v>
      </c>
      <c r="E452" s="9">
        <v>0</v>
      </c>
      <c r="F452" s="9">
        <v>0</v>
      </c>
      <c r="G452" s="9">
        <v>0</v>
      </c>
      <c r="H452" s="11">
        <v>0</v>
      </c>
      <c r="I452" s="11">
        <v>0</v>
      </c>
      <c r="J452" s="11">
        <v>0</v>
      </c>
      <c r="K452" s="9">
        <v>0</v>
      </c>
      <c r="L452" s="9">
        <v>0</v>
      </c>
      <c r="M452" s="11">
        <v>0</v>
      </c>
      <c r="N452" s="11">
        <v>0</v>
      </c>
      <c r="O452" s="9">
        <v>0</v>
      </c>
      <c r="P452" s="9">
        <v>0</v>
      </c>
      <c r="Q452" s="11">
        <v>0</v>
      </c>
      <c r="R452" s="11">
        <v>0</v>
      </c>
      <c r="S452" s="11">
        <v>0</v>
      </c>
      <c r="T452" s="11">
        <v>0</v>
      </c>
      <c r="U452" s="9">
        <v>0</v>
      </c>
      <c r="V452" s="9">
        <v>0</v>
      </c>
      <c r="W452" s="9">
        <v>0</v>
      </c>
      <c r="X452" s="9">
        <v>0</v>
      </c>
      <c r="Y452" s="9">
        <v>0</v>
      </c>
      <c r="Z452" s="9">
        <v>0</v>
      </c>
      <c r="AA452" s="11">
        <v>0</v>
      </c>
      <c r="AB452" s="11">
        <v>0</v>
      </c>
      <c r="AC452" s="11">
        <v>0</v>
      </c>
      <c r="AD452" s="11">
        <v>0</v>
      </c>
      <c r="AE452" s="9">
        <v>0</v>
      </c>
      <c r="AF452" s="9">
        <v>0</v>
      </c>
      <c r="AG452" s="9">
        <v>0</v>
      </c>
      <c r="AH452" s="9">
        <v>0</v>
      </c>
      <c r="AI452" s="11">
        <v>0</v>
      </c>
      <c r="AJ452" s="11">
        <v>0</v>
      </c>
      <c r="AK452" s="11">
        <v>0</v>
      </c>
      <c r="AL452" s="11">
        <v>0</v>
      </c>
      <c r="AM452" s="11">
        <v>0</v>
      </c>
    </row>
    <row r="455" spans="1:39" x14ac:dyDescent="0.3">
      <c r="A455" s="1" t="s">
        <v>24</v>
      </c>
    </row>
    <row r="456" spans="1:39" ht="55.05" customHeight="1" x14ac:dyDescent="0.3">
      <c r="A456" s="19" t="s">
        <v>279</v>
      </c>
      <c r="B456" s="33"/>
      <c r="C456" s="33" t="s">
        <v>217</v>
      </c>
      <c r="D456" s="18"/>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c r="AH456" s="18"/>
      <c r="AI456" s="18"/>
      <c r="AJ456" s="18"/>
      <c r="AK456" s="18"/>
      <c r="AL456" s="18"/>
      <c r="AM456" s="18"/>
    </row>
    <row r="457" spans="1:39" ht="22.05" customHeight="1" x14ac:dyDescent="0.3">
      <c r="A457" s="2"/>
      <c r="B457" s="2"/>
      <c r="C457" s="51" t="s">
        <v>1</v>
      </c>
      <c r="D457" s="52"/>
      <c r="E457" s="52"/>
      <c r="F457" s="52"/>
      <c r="G457" s="53"/>
      <c r="H457" s="51" t="s">
        <v>2</v>
      </c>
      <c r="I457" s="52"/>
      <c r="J457" s="53"/>
      <c r="K457" s="51" t="s">
        <v>26</v>
      </c>
      <c r="L457" s="53"/>
      <c r="M457" s="51" t="s">
        <v>28</v>
      </c>
      <c r="N457" s="53"/>
      <c r="O457" s="51" t="s">
        <v>29</v>
      </c>
      <c r="P457" s="53"/>
      <c r="Q457" s="51" t="s">
        <v>30</v>
      </c>
      <c r="R457" s="52"/>
      <c r="S457" s="52"/>
      <c r="T457" s="53"/>
      <c r="U457" s="51" t="s">
        <v>31</v>
      </c>
      <c r="V457" s="52"/>
      <c r="W457" s="52"/>
      <c r="X457" s="52"/>
      <c r="Y457" s="52"/>
      <c r="Z457" s="53"/>
      <c r="AA457" s="51" t="s">
        <v>32</v>
      </c>
      <c r="AB457" s="52"/>
      <c r="AC457" s="52"/>
      <c r="AD457" s="53"/>
      <c r="AE457" s="51" t="s">
        <v>33</v>
      </c>
      <c r="AF457" s="52"/>
      <c r="AG457" s="52"/>
      <c r="AH457" s="53"/>
      <c r="AI457" s="51" t="s">
        <v>34</v>
      </c>
      <c r="AJ457" s="52"/>
      <c r="AK457" s="52"/>
      <c r="AL457" s="52"/>
      <c r="AM457" s="53"/>
    </row>
    <row r="458" spans="1:39" ht="58.05" customHeight="1" x14ac:dyDescent="0.3">
      <c r="A458" s="3" t="s">
        <v>35</v>
      </c>
      <c r="B458" s="3" t="s">
        <v>0</v>
      </c>
      <c r="C458" s="3" t="s">
        <v>3</v>
      </c>
      <c r="D458" s="3" t="s">
        <v>4</v>
      </c>
      <c r="E458" s="3" t="s">
        <v>5</v>
      </c>
      <c r="F458" s="3" t="s">
        <v>6</v>
      </c>
      <c r="G458" s="3" t="s">
        <v>7</v>
      </c>
      <c r="H458" s="3" t="s">
        <v>8</v>
      </c>
      <c r="I458" s="3" t="s">
        <v>9</v>
      </c>
      <c r="J458" s="3" t="s">
        <v>10</v>
      </c>
      <c r="K458" s="3" t="s">
        <v>36</v>
      </c>
      <c r="L458" s="3" t="s">
        <v>37</v>
      </c>
      <c r="M458" s="3" t="s">
        <v>40</v>
      </c>
      <c r="N458" s="3" t="s">
        <v>41</v>
      </c>
      <c r="O458" s="3" t="s">
        <v>42</v>
      </c>
      <c r="P458" s="3" t="s">
        <v>43</v>
      </c>
      <c r="Q458" s="3" t="s">
        <v>44</v>
      </c>
      <c r="R458" s="3" t="s">
        <v>45</v>
      </c>
      <c r="S458" s="3" t="s">
        <v>46</v>
      </c>
      <c r="T458" s="3" t="s">
        <v>47</v>
      </c>
      <c r="U458" s="3" t="s">
        <v>48</v>
      </c>
      <c r="V458" s="3" t="s">
        <v>49</v>
      </c>
      <c r="W458" s="3" t="s">
        <v>50</v>
      </c>
      <c r="X458" s="3" t="s">
        <v>51</v>
      </c>
      <c r="Y458" s="3" t="s">
        <v>52</v>
      </c>
      <c r="Z458" s="3" t="s">
        <v>53</v>
      </c>
      <c r="AA458" s="3" t="s">
        <v>54</v>
      </c>
      <c r="AB458" s="3" t="s">
        <v>55</v>
      </c>
      <c r="AC458" s="3" t="s">
        <v>56</v>
      </c>
      <c r="AD458" s="3" t="s">
        <v>57</v>
      </c>
      <c r="AE458" s="3" t="s">
        <v>58</v>
      </c>
      <c r="AF458" s="3" t="s">
        <v>59</v>
      </c>
      <c r="AG458" s="3" t="s">
        <v>60</v>
      </c>
      <c r="AH458" s="3" t="s">
        <v>61</v>
      </c>
      <c r="AI458" s="3" t="s">
        <v>62</v>
      </c>
      <c r="AJ458" s="3" t="s">
        <v>63</v>
      </c>
      <c r="AK458" s="3" t="s">
        <v>64</v>
      </c>
      <c r="AL458" s="3" t="s">
        <v>65</v>
      </c>
      <c r="AM458" s="3" t="s">
        <v>47</v>
      </c>
    </row>
    <row r="459" spans="1:39" ht="19.95" customHeight="1" x14ac:dyDescent="0.3">
      <c r="A459" s="14" t="s">
        <v>11</v>
      </c>
      <c r="B459" s="4">
        <v>1303.0872243046761</v>
      </c>
      <c r="C459" s="5">
        <v>228.38072639703751</v>
      </c>
      <c r="D459" s="5">
        <v>170.16238164901731</v>
      </c>
      <c r="E459" s="5">
        <v>249.1643180847168</v>
      </c>
      <c r="F459" s="5">
        <v>405.21403402090073</v>
      </c>
      <c r="G459" s="5">
        <v>131.19122207164759</v>
      </c>
      <c r="H459" s="6">
        <v>347.78186595439911</v>
      </c>
      <c r="I459" s="6">
        <v>468.12717938423162</v>
      </c>
      <c r="J459" s="6">
        <v>487.17817896604538</v>
      </c>
      <c r="K459" s="5">
        <v>816.2443510890007</v>
      </c>
      <c r="L459" s="5">
        <v>481.41729551553732</v>
      </c>
      <c r="M459" s="6">
        <v>876.06483352184296</v>
      </c>
      <c r="N459" s="6">
        <v>420.13430154323578</v>
      </c>
      <c r="O459" s="5">
        <v>747.81423193216324</v>
      </c>
      <c r="P459" s="5">
        <v>395.86100059747702</v>
      </c>
      <c r="Q459" s="6">
        <v>715.21335065364838</v>
      </c>
      <c r="R459" s="6">
        <v>298.01692324876791</v>
      </c>
      <c r="S459" s="6">
        <v>71.188872754573822</v>
      </c>
      <c r="T459" s="6">
        <v>83.797020494937897</v>
      </c>
      <c r="U459" s="5">
        <v>214.11815083026889</v>
      </c>
      <c r="V459" s="5">
        <v>342.52377516031271</v>
      </c>
      <c r="W459" s="5">
        <v>157.40950071811679</v>
      </c>
      <c r="X459" s="5">
        <v>217.1966395974159</v>
      </c>
      <c r="Y459" s="5">
        <v>45.496964335441589</v>
      </c>
      <c r="Z459" s="5">
        <v>645.74002689123154</v>
      </c>
      <c r="AA459" s="6">
        <v>360.56727230548859</v>
      </c>
      <c r="AB459" s="6">
        <v>329.09970533847809</v>
      </c>
      <c r="AC459" s="6">
        <v>268.10012012720108</v>
      </c>
      <c r="AD459" s="6">
        <v>229.5253818035126</v>
      </c>
      <c r="AE459" s="5">
        <v>210.51455056667331</v>
      </c>
      <c r="AF459" s="5">
        <v>370.18318563699722</v>
      </c>
      <c r="AG459" s="5">
        <v>447.72542572021479</v>
      </c>
      <c r="AH459" s="5">
        <v>274.66406238079071</v>
      </c>
      <c r="AI459" s="6">
        <v>832.26370537281036</v>
      </c>
      <c r="AJ459" s="6">
        <v>266.40535247325897</v>
      </c>
      <c r="AK459" s="6">
        <v>60.429201245307922</v>
      </c>
      <c r="AL459" s="6">
        <v>70.772121906280518</v>
      </c>
      <c r="AM459" s="6">
        <v>73.21684330701828</v>
      </c>
    </row>
    <row r="460" spans="1:39" ht="19.95" customHeight="1" x14ac:dyDescent="0.3">
      <c r="A460" s="15" t="s">
        <v>12</v>
      </c>
      <c r="B460" s="4">
        <v>1318</v>
      </c>
      <c r="C460" s="5">
        <v>226</v>
      </c>
      <c r="D460" s="5">
        <v>175</v>
      </c>
      <c r="E460" s="5">
        <v>254</v>
      </c>
      <c r="F460" s="5">
        <v>407</v>
      </c>
      <c r="G460" s="5">
        <v>137</v>
      </c>
      <c r="H460" s="6">
        <v>280</v>
      </c>
      <c r="I460" s="6">
        <v>528</v>
      </c>
      <c r="J460" s="6">
        <v>510</v>
      </c>
      <c r="K460" s="5">
        <v>832</v>
      </c>
      <c r="L460" s="5">
        <v>481</v>
      </c>
      <c r="M460" s="6">
        <v>890</v>
      </c>
      <c r="N460" s="6">
        <v>421</v>
      </c>
      <c r="O460" s="5">
        <v>781</v>
      </c>
      <c r="P460" s="5">
        <v>393</v>
      </c>
      <c r="Q460" s="6">
        <v>748</v>
      </c>
      <c r="R460" s="6">
        <v>284</v>
      </c>
      <c r="S460" s="6">
        <v>71</v>
      </c>
      <c r="T460" s="6">
        <v>85</v>
      </c>
      <c r="U460" s="5">
        <v>217</v>
      </c>
      <c r="V460" s="5">
        <v>338</v>
      </c>
      <c r="W460" s="5">
        <v>157</v>
      </c>
      <c r="X460" s="5">
        <v>220</v>
      </c>
      <c r="Y460" s="5">
        <v>45</v>
      </c>
      <c r="Z460" s="5">
        <v>664</v>
      </c>
      <c r="AA460" s="6">
        <v>360</v>
      </c>
      <c r="AB460" s="6">
        <v>334</v>
      </c>
      <c r="AC460" s="6">
        <v>277</v>
      </c>
      <c r="AD460" s="6">
        <v>233</v>
      </c>
      <c r="AE460" s="5">
        <v>197</v>
      </c>
      <c r="AF460" s="5">
        <v>423</v>
      </c>
      <c r="AG460" s="5">
        <v>475</v>
      </c>
      <c r="AH460" s="5">
        <v>223</v>
      </c>
      <c r="AI460" s="6">
        <v>847</v>
      </c>
      <c r="AJ460" s="6">
        <v>280</v>
      </c>
      <c r="AK460" s="6">
        <v>49</v>
      </c>
      <c r="AL460" s="6">
        <v>70</v>
      </c>
      <c r="AM460" s="6">
        <v>72</v>
      </c>
    </row>
    <row r="461" spans="1:39" ht="19.95" customHeight="1" x14ac:dyDescent="0.3">
      <c r="A461" s="16" t="s">
        <v>266</v>
      </c>
      <c r="B461" s="7">
        <v>0.47420759283474329</v>
      </c>
      <c r="C461" s="9">
        <v>0.51134052364876348</v>
      </c>
      <c r="D461" s="8">
        <v>0.54921397628988444</v>
      </c>
      <c r="E461" s="8">
        <v>0.53545731551976927</v>
      </c>
      <c r="F461" s="9">
        <v>0.46203017399022162</v>
      </c>
      <c r="G461" s="10">
        <v>0.26160282289038927</v>
      </c>
      <c r="H461" s="11">
        <v>0.44620641716478582</v>
      </c>
      <c r="I461" s="11">
        <v>0.45234372319832727</v>
      </c>
      <c r="J461" s="13">
        <v>0.51520567856412669</v>
      </c>
      <c r="K461" s="9">
        <v>0.45382002279075839</v>
      </c>
      <c r="L461" s="9">
        <v>0.50613658504009607</v>
      </c>
      <c r="M461" s="13">
        <v>0.50324357500897765</v>
      </c>
      <c r="N461" s="12">
        <v>0.41138039390645809</v>
      </c>
      <c r="O461" s="8">
        <v>0.51407025036018639</v>
      </c>
      <c r="P461" s="10">
        <v>0.42280471675985881</v>
      </c>
      <c r="Q461" s="11">
        <v>0.50633988637361638</v>
      </c>
      <c r="R461" s="11">
        <v>0.45521804894686002</v>
      </c>
      <c r="S461" s="11">
        <v>0.5075434924769755</v>
      </c>
      <c r="T461" s="11">
        <v>0.42160807280382678</v>
      </c>
      <c r="U461" s="9">
        <v>0.42577082230489183</v>
      </c>
      <c r="V461" s="9">
        <v>0.46839112707800062</v>
      </c>
      <c r="W461" s="9">
        <v>0.48673031757603141</v>
      </c>
      <c r="X461" s="9">
        <v>0.50146579323628993</v>
      </c>
      <c r="Y461" s="9">
        <v>0.4937745279489093</v>
      </c>
      <c r="Z461" s="9">
        <v>0.47456963870551372</v>
      </c>
      <c r="AA461" s="12">
        <v>0.43460277050442442</v>
      </c>
      <c r="AB461" s="11">
        <v>0.4955904946000424</v>
      </c>
      <c r="AC461" s="11">
        <v>0.49065872168158842</v>
      </c>
      <c r="AD461" s="11">
        <v>0.52872509863353201</v>
      </c>
      <c r="AE461" s="9">
        <v>0.48396040553823533</v>
      </c>
      <c r="AF461" s="9">
        <v>0.47582700034534992</v>
      </c>
      <c r="AG461" s="9">
        <v>0.45187519912172541</v>
      </c>
      <c r="AH461" s="9">
        <v>0.50095369862185724</v>
      </c>
      <c r="AI461" s="11">
        <v>0.46619334944475632</v>
      </c>
      <c r="AJ461" s="11">
        <v>0.50096712477406358</v>
      </c>
      <c r="AK461" s="11">
        <v>0.51599244137225719</v>
      </c>
      <c r="AL461" s="11">
        <v>0.50522407298935124</v>
      </c>
      <c r="AM461" s="11">
        <v>0.40347187765278097</v>
      </c>
    </row>
    <row r="462" spans="1:39" ht="19.95" customHeight="1" x14ac:dyDescent="0.3">
      <c r="A462" s="17" t="s">
        <v>151</v>
      </c>
      <c r="B462" s="7">
        <v>9.5557809174182176E-2</v>
      </c>
      <c r="C462" s="9">
        <v>9.9892409051798359E-2</v>
      </c>
      <c r="D462" s="8">
        <v>0.1467698371310325</v>
      </c>
      <c r="E462" s="9">
        <v>9.2985680801123377E-2</v>
      </c>
      <c r="F462" s="9">
        <v>8.8457538649881304E-2</v>
      </c>
      <c r="G462" s="9">
        <v>6.3749224809492827E-2</v>
      </c>
      <c r="H462" s="11">
        <v>0.1006360153038199</v>
      </c>
      <c r="I462" s="11">
        <v>8.2024836297523593E-2</v>
      </c>
      <c r="J462" s="11">
        <v>0.1049363992162568</v>
      </c>
      <c r="K462" s="9">
        <v>8.6021423011850118E-2</v>
      </c>
      <c r="L462" s="9">
        <v>0.1103419465412437</v>
      </c>
      <c r="M462" s="13">
        <v>0.10873211881119189</v>
      </c>
      <c r="N462" s="12">
        <v>6.7445818679201755E-2</v>
      </c>
      <c r="O462" s="9">
        <v>0.10087483975400351</v>
      </c>
      <c r="P462" s="9">
        <v>8.8283930787704107E-2</v>
      </c>
      <c r="Q462" s="11">
        <v>9.6234300841529785E-2</v>
      </c>
      <c r="R462" s="11">
        <v>8.4366805032371914E-2</v>
      </c>
      <c r="S462" s="11">
        <v>0.15798189141359639</v>
      </c>
      <c r="T462" s="11">
        <v>3.4062567725118217E-2</v>
      </c>
      <c r="U462" s="9">
        <v>9.1558021041070053E-2</v>
      </c>
      <c r="V462" s="10">
        <v>5.995664430078184E-2</v>
      </c>
      <c r="W462" s="9">
        <v>7.462380282843048E-2</v>
      </c>
      <c r="X462" s="9">
        <v>8.3921975514814118E-2</v>
      </c>
      <c r="Y462" s="9">
        <v>7.3353127954827221E-2</v>
      </c>
      <c r="Z462" s="9">
        <v>0.1047161834826579</v>
      </c>
      <c r="AA462" s="11">
        <v>0.1098059161908317</v>
      </c>
      <c r="AB462" s="11">
        <v>7.6575389092052845E-2</v>
      </c>
      <c r="AC462" s="11">
        <v>9.7928891701760473E-2</v>
      </c>
      <c r="AD462" s="11">
        <v>0.11526887774264311</v>
      </c>
      <c r="AE462" s="9">
        <v>9.9628508200791291E-2</v>
      </c>
      <c r="AF462" s="9">
        <v>0.10067664512687161</v>
      </c>
      <c r="AG462" s="9">
        <v>8.8435672630962567E-2</v>
      </c>
      <c r="AH462" s="9">
        <v>9.7148527800655415E-2</v>
      </c>
      <c r="AI462" s="11">
        <v>9.361880607517381E-2</v>
      </c>
      <c r="AJ462" s="11">
        <v>9.8208328386012289E-2</v>
      </c>
      <c r="AK462" s="11">
        <v>0.15248340486810499</v>
      </c>
      <c r="AL462" s="11">
        <v>0.11148428940090151</v>
      </c>
      <c r="AM462" s="11">
        <v>4.5576554670352057E-2</v>
      </c>
    </row>
    <row r="463" spans="1:39" ht="19.95" customHeight="1" x14ac:dyDescent="0.3">
      <c r="A463" s="16" t="s">
        <v>152</v>
      </c>
      <c r="B463" s="7">
        <v>0.37864978366056118</v>
      </c>
      <c r="C463" s="9">
        <v>0.41144811459696518</v>
      </c>
      <c r="D463" s="9">
        <v>0.40244413915885191</v>
      </c>
      <c r="E463" s="8">
        <v>0.44247163471864592</v>
      </c>
      <c r="F463" s="9">
        <v>0.3735726353403403</v>
      </c>
      <c r="G463" s="10">
        <v>0.19785359808089639</v>
      </c>
      <c r="H463" s="11">
        <v>0.34557040186096599</v>
      </c>
      <c r="I463" s="11">
        <v>0.37031888690080372</v>
      </c>
      <c r="J463" s="11">
        <v>0.41026927934786978</v>
      </c>
      <c r="K463" s="9">
        <v>0.36779859977890828</v>
      </c>
      <c r="L463" s="9">
        <v>0.39579463849885238</v>
      </c>
      <c r="M463" s="11">
        <v>0.39451145619778571</v>
      </c>
      <c r="N463" s="11">
        <v>0.3439345752272564</v>
      </c>
      <c r="O463" s="8">
        <v>0.41319541060618292</v>
      </c>
      <c r="P463" s="10">
        <v>0.33452078597215468</v>
      </c>
      <c r="Q463" s="11">
        <v>0.41010558553208659</v>
      </c>
      <c r="R463" s="11">
        <v>0.37085124391448809</v>
      </c>
      <c r="S463" s="11">
        <v>0.34956160106337908</v>
      </c>
      <c r="T463" s="11">
        <v>0.38754550507870861</v>
      </c>
      <c r="U463" s="9">
        <v>0.3342128012638218</v>
      </c>
      <c r="V463" s="9">
        <v>0.40843448277721878</v>
      </c>
      <c r="W463" s="9">
        <v>0.41210651474760102</v>
      </c>
      <c r="X463" s="9">
        <v>0.41754381772147592</v>
      </c>
      <c r="Y463" s="9">
        <v>0.42042139999408212</v>
      </c>
      <c r="Z463" s="9">
        <v>0.36985345522285579</v>
      </c>
      <c r="AA463" s="12">
        <v>0.32479685431359279</v>
      </c>
      <c r="AB463" s="11">
        <v>0.41901510550798948</v>
      </c>
      <c r="AC463" s="11">
        <v>0.39272982997982792</v>
      </c>
      <c r="AD463" s="11">
        <v>0.4134562208908889</v>
      </c>
      <c r="AE463" s="9">
        <v>0.384331897337444</v>
      </c>
      <c r="AF463" s="9">
        <v>0.37515035521847828</v>
      </c>
      <c r="AG463" s="9">
        <v>0.36343952649076278</v>
      </c>
      <c r="AH463" s="9">
        <v>0.40380517082120182</v>
      </c>
      <c r="AI463" s="11">
        <v>0.37257454336958251</v>
      </c>
      <c r="AJ463" s="11">
        <v>0.40275879638805129</v>
      </c>
      <c r="AK463" s="11">
        <v>0.36350903650415223</v>
      </c>
      <c r="AL463" s="11">
        <v>0.39373978358844969</v>
      </c>
      <c r="AM463" s="11">
        <v>0.35789532298242899</v>
      </c>
    </row>
    <row r="464" spans="1:39" ht="19.95" customHeight="1" x14ac:dyDescent="0.3">
      <c r="A464" s="17" t="s">
        <v>153</v>
      </c>
      <c r="B464" s="7">
        <v>0.32433119985223041</v>
      </c>
      <c r="C464" s="9">
        <v>0.30189731772740519</v>
      </c>
      <c r="D464" s="9">
        <v>0.26198116946089389</v>
      </c>
      <c r="E464" s="9">
        <v>0.31054433865891518</v>
      </c>
      <c r="F464" s="9">
        <v>0.33494642701413407</v>
      </c>
      <c r="G464" s="9">
        <v>0.37684474713938421</v>
      </c>
      <c r="H464" s="11">
        <v>0.3302811946236715</v>
      </c>
      <c r="I464" s="11">
        <v>0.33723731037834881</v>
      </c>
      <c r="J464" s="11">
        <v>0.30768225753166523</v>
      </c>
      <c r="K464" s="9">
        <v>0.33287488545623117</v>
      </c>
      <c r="L464" s="9">
        <v>0.31196237733290211</v>
      </c>
      <c r="M464" s="11">
        <v>0.31544570240445791</v>
      </c>
      <c r="N464" s="11">
        <v>0.34183761980193522</v>
      </c>
      <c r="O464" s="9">
        <v>0.31202683298836392</v>
      </c>
      <c r="P464" s="9">
        <v>0.32870636290350003</v>
      </c>
      <c r="Q464" s="11">
        <v>0.32705060195788088</v>
      </c>
      <c r="R464" s="11">
        <v>0.32396652770594891</v>
      </c>
      <c r="S464" s="11">
        <v>0.2637100115021036</v>
      </c>
      <c r="T464" s="11">
        <v>0.3027640347179299</v>
      </c>
      <c r="U464" s="9">
        <v>0.29150191914611551</v>
      </c>
      <c r="V464" s="10">
        <v>0.27758858067960629</v>
      </c>
      <c r="W464" s="10">
        <v>0.24685238292904621</v>
      </c>
      <c r="X464" s="10">
        <v>0.26104770817587092</v>
      </c>
      <c r="Y464" s="9">
        <v>0.24328231073747081</v>
      </c>
      <c r="Z464" s="8">
        <v>0.36154123968287633</v>
      </c>
      <c r="AA464" s="11">
        <v>0.33809520162515061</v>
      </c>
      <c r="AB464" s="11">
        <v>0.31778143282182442</v>
      </c>
      <c r="AC464" s="11">
        <v>0.30532137724573688</v>
      </c>
      <c r="AD464" s="11">
        <v>0.28642606981131402</v>
      </c>
      <c r="AE464" s="9">
        <v>0.32816396622331961</v>
      </c>
      <c r="AF464" s="9">
        <v>0.30840049158740401</v>
      </c>
      <c r="AG464" s="9">
        <v>0.34168906937399418</v>
      </c>
      <c r="AH464" s="9">
        <v>0.31456970337869322</v>
      </c>
      <c r="AI464" s="11">
        <v>0.33372517940551161</v>
      </c>
      <c r="AJ464" s="11">
        <v>0.32701165770176449</v>
      </c>
      <c r="AK464" s="11">
        <v>0.27020820598791617</v>
      </c>
      <c r="AL464" s="11">
        <v>0.27279859418040159</v>
      </c>
      <c r="AM464" s="11">
        <v>0.30227786707394949</v>
      </c>
    </row>
    <row r="465" spans="1:39" ht="19.95" customHeight="1" x14ac:dyDescent="0.3">
      <c r="A465" s="16" t="s">
        <v>267</v>
      </c>
      <c r="B465" s="7">
        <v>0.20146120731302619</v>
      </c>
      <c r="C465" s="9">
        <v>0.18676215862383119</v>
      </c>
      <c r="D465" s="9">
        <v>0.18880485424922161</v>
      </c>
      <c r="E465" s="10">
        <v>0.1539983458213155</v>
      </c>
      <c r="F465" s="9">
        <v>0.20302339899564431</v>
      </c>
      <c r="G465" s="8">
        <v>0.36155242997022652</v>
      </c>
      <c r="H465" s="11">
        <v>0.22351238821154271</v>
      </c>
      <c r="I465" s="11">
        <v>0.21041896642332389</v>
      </c>
      <c r="J465" s="11">
        <v>0.17711206390420811</v>
      </c>
      <c r="K465" s="9">
        <v>0.21330509175301041</v>
      </c>
      <c r="L465" s="9">
        <v>0.1819010376270018</v>
      </c>
      <c r="M465" s="12">
        <v>0.1813107225865645</v>
      </c>
      <c r="N465" s="13">
        <v>0.24678198629160661</v>
      </c>
      <c r="O465" s="10">
        <v>0.17390291665144969</v>
      </c>
      <c r="P465" s="8">
        <v>0.24848892033664119</v>
      </c>
      <c r="Q465" s="12">
        <v>0.16660951166850271</v>
      </c>
      <c r="R465" s="11">
        <v>0.22081542334719109</v>
      </c>
      <c r="S465" s="11">
        <v>0.2287464960209209</v>
      </c>
      <c r="T465" s="11">
        <v>0.27562789247824332</v>
      </c>
      <c r="U465" s="8">
        <v>0.28272725854899261</v>
      </c>
      <c r="V465" s="8">
        <v>0.25402029224239298</v>
      </c>
      <c r="W465" s="8">
        <v>0.26641729949492232</v>
      </c>
      <c r="X465" s="9">
        <v>0.23748649858783921</v>
      </c>
      <c r="Y465" s="9">
        <v>0.26294316131361978</v>
      </c>
      <c r="Z465" s="10">
        <v>0.16388912161161001</v>
      </c>
      <c r="AA465" s="11">
        <v>0.22730202787042489</v>
      </c>
      <c r="AB465" s="11">
        <v>0.18662807257813319</v>
      </c>
      <c r="AC465" s="11">
        <v>0.2040199010726747</v>
      </c>
      <c r="AD465" s="11">
        <v>0.184848831555154</v>
      </c>
      <c r="AE465" s="9">
        <v>0.18787562823844511</v>
      </c>
      <c r="AF465" s="9">
        <v>0.2157725080672461</v>
      </c>
      <c r="AG465" s="9">
        <v>0.20643573150428041</v>
      </c>
      <c r="AH465" s="9">
        <v>0.18447659799944949</v>
      </c>
      <c r="AI465" s="11">
        <v>0.2000814711497321</v>
      </c>
      <c r="AJ465" s="11">
        <v>0.1720212175241719</v>
      </c>
      <c r="AK465" s="11">
        <v>0.21379935263982661</v>
      </c>
      <c r="AL465" s="11">
        <v>0.22197733283024709</v>
      </c>
      <c r="AM465" s="13">
        <v>0.29425025527326942</v>
      </c>
    </row>
    <row r="466" spans="1:39" ht="19.95" customHeight="1" x14ac:dyDescent="0.3">
      <c r="A466" s="17" t="s">
        <v>154</v>
      </c>
      <c r="B466" s="7">
        <v>0.14628436593020869</v>
      </c>
      <c r="C466" s="9">
        <v>0.15316090100250229</v>
      </c>
      <c r="D466" s="9">
        <v>0.12636384244093901</v>
      </c>
      <c r="E466" s="9">
        <v>0.13430072642650651</v>
      </c>
      <c r="F466" s="9">
        <v>0.14091004733915091</v>
      </c>
      <c r="G466" s="8">
        <v>0.21248970916243801</v>
      </c>
      <c r="H466" s="11">
        <v>0.16819295333785869</v>
      </c>
      <c r="I466" s="11">
        <v>0.14841665824275249</v>
      </c>
      <c r="J466" s="11">
        <v>0.1285955740938404</v>
      </c>
      <c r="K466" s="9">
        <v>0.1566801954777767</v>
      </c>
      <c r="L466" s="9">
        <v>0.13030683454305789</v>
      </c>
      <c r="M466" s="12">
        <v>0.13403611316765071</v>
      </c>
      <c r="N466" s="13">
        <v>0.1742227733421565</v>
      </c>
      <c r="O466" s="10">
        <v>0.12523945601711811</v>
      </c>
      <c r="P466" s="8">
        <v>0.18545791523683319</v>
      </c>
      <c r="Q466" s="12">
        <v>0.1208156693039093</v>
      </c>
      <c r="R466" s="11">
        <v>0.15578085682540649</v>
      </c>
      <c r="S466" s="11">
        <v>0.17673597896270191</v>
      </c>
      <c r="T466" s="11">
        <v>0.18729142064843171</v>
      </c>
      <c r="U466" s="8">
        <v>0.225488395733105</v>
      </c>
      <c r="V466" s="8">
        <v>0.18006797138052399</v>
      </c>
      <c r="W466" s="9">
        <v>0.19008309883205371</v>
      </c>
      <c r="X466" s="8">
        <v>0.18964588639203581</v>
      </c>
      <c r="Y466" s="9">
        <v>0.21544463764887001</v>
      </c>
      <c r="Z466" s="10">
        <v>0.1062050087552794</v>
      </c>
      <c r="AA466" s="11">
        <v>0.15750929475897801</v>
      </c>
      <c r="AB466" s="11">
        <v>0.1456805206414129</v>
      </c>
      <c r="AC466" s="11">
        <v>0.16252688920558089</v>
      </c>
      <c r="AD466" s="11">
        <v>0.12455725489016101</v>
      </c>
      <c r="AE466" s="9">
        <v>0.13608313106816899</v>
      </c>
      <c r="AF466" s="9">
        <v>0.16023819378072099</v>
      </c>
      <c r="AG466" s="9">
        <v>0.15507071618531079</v>
      </c>
      <c r="AH466" s="9">
        <v>0.1209740416687838</v>
      </c>
      <c r="AI466" s="11">
        <v>0.15176535393089871</v>
      </c>
      <c r="AJ466" s="11">
        <v>0.12852961149218831</v>
      </c>
      <c r="AK466" s="11">
        <v>0.1119458458121461</v>
      </c>
      <c r="AL466" s="11">
        <v>0.15106191759451229</v>
      </c>
      <c r="AM466" s="11">
        <v>0.17230660370233339</v>
      </c>
    </row>
    <row r="467" spans="1:39" ht="19.95" customHeight="1" x14ac:dyDescent="0.3">
      <c r="A467" s="16" t="s">
        <v>155</v>
      </c>
      <c r="B467" s="7">
        <v>5.5176841382817511E-2</v>
      </c>
      <c r="C467" s="9">
        <v>3.3601257621328887E-2</v>
      </c>
      <c r="D467" s="9">
        <v>6.2441011808282681E-2</v>
      </c>
      <c r="E467" s="10">
        <v>1.969761939480898E-2</v>
      </c>
      <c r="F467" s="9">
        <v>6.2113351656493357E-2</v>
      </c>
      <c r="G467" s="8">
        <v>0.1490627208077886</v>
      </c>
      <c r="H467" s="11">
        <v>5.5319434873683938E-2</v>
      </c>
      <c r="I467" s="11">
        <v>6.200230818057139E-2</v>
      </c>
      <c r="J467" s="11">
        <v>4.8516489810367727E-2</v>
      </c>
      <c r="K467" s="9">
        <v>5.6624896275233691E-2</v>
      </c>
      <c r="L467" s="9">
        <v>5.1594203083943892E-2</v>
      </c>
      <c r="M467" s="12">
        <v>4.7274609418913871E-2</v>
      </c>
      <c r="N467" s="13">
        <v>7.25592129494501E-2</v>
      </c>
      <c r="O467" s="9">
        <v>4.8663460634331537E-2</v>
      </c>
      <c r="P467" s="9">
        <v>6.303100509980801E-2</v>
      </c>
      <c r="Q467" s="11">
        <v>4.5793842364593391E-2</v>
      </c>
      <c r="R467" s="11">
        <v>6.5034566521784659E-2</v>
      </c>
      <c r="S467" s="11">
        <v>5.2010517058218957E-2</v>
      </c>
      <c r="T467" s="11">
        <v>8.8336471829811636E-2</v>
      </c>
      <c r="U467" s="9">
        <v>5.7238862815887602E-2</v>
      </c>
      <c r="V467" s="9">
        <v>7.3952320861869009E-2</v>
      </c>
      <c r="W467" s="9">
        <v>7.6334200662868612E-2</v>
      </c>
      <c r="X467" s="9">
        <v>4.7840612195803343E-2</v>
      </c>
      <c r="Y467" s="9">
        <v>4.7498523664749909E-2</v>
      </c>
      <c r="Z467" s="9">
        <v>5.7684112856330613E-2</v>
      </c>
      <c r="AA467" s="11">
        <v>6.9792733111446945E-2</v>
      </c>
      <c r="AB467" s="11">
        <v>4.0947551936720353E-2</v>
      </c>
      <c r="AC467" s="11">
        <v>4.1493011867093817E-2</v>
      </c>
      <c r="AD467" s="11">
        <v>6.0291576664992998E-2</v>
      </c>
      <c r="AE467" s="9">
        <v>5.1792497170276078E-2</v>
      </c>
      <c r="AF467" s="9">
        <v>5.5534314286525027E-2</v>
      </c>
      <c r="AG467" s="9">
        <v>5.1365015318969573E-2</v>
      </c>
      <c r="AH467" s="9">
        <v>6.3502556330665705E-2</v>
      </c>
      <c r="AI467" s="11">
        <v>4.8316117218833381E-2</v>
      </c>
      <c r="AJ467" s="11">
        <v>4.3491606031983591E-2</v>
      </c>
      <c r="AK467" s="11">
        <v>0.1018535068276805</v>
      </c>
      <c r="AL467" s="11">
        <v>7.0915415235734872E-2</v>
      </c>
      <c r="AM467" s="13">
        <v>0.12194365157093601</v>
      </c>
    </row>
    <row r="468" spans="1:39" ht="19.95" customHeight="1" x14ac:dyDescent="0.3">
      <c r="A468" s="17" t="s">
        <v>20</v>
      </c>
      <c r="B468" s="7">
        <v>0</v>
      </c>
      <c r="C468" s="9">
        <v>0</v>
      </c>
      <c r="D468" s="9">
        <v>0</v>
      </c>
      <c r="E468" s="9">
        <v>0</v>
      </c>
      <c r="F468" s="9">
        <v>0</v>
      </c>
      <c r="G468" s="9">
        <v>0</v>
      </c>
      <c r="H468" s="11">
        <v>0</v>
      </c>
      <c r="I468" s="11">
        <v>0</v>
      </c>
      <c r="J468" s="11">
        <v>0</v>
      </c>
      <c r="K468" s="9">
        <v>0</v>
      </c>
      <c r="L468" s="9">
        <v>0</v>
      </c>
      <c r="M468" s="11">
        <v>0</v>
      </c>
      <c r="N468" s="11">
        <v>0</v>
      </c>
      <c r="O468" s="9">
        <v>0</v>
      </c>
      <c r="P468" s="9">
        <v>0</v>
      </c>
      <c r="Q468" s="11">
        <v>0</v>
      </c>
      <c r="R468" s="11">
        <v>0</v>
      </c>
      <c r="S468" s="11">
        <v>0</v>
      </c>
      <c r="T468" s="11">
        <v>0</v>
      </c>
      <c r="U468" s="9">
        <v>0</v>
      </c>
      <c r="V468" s="9">
        <v>0</v>
      </c>
      <c r="W468" s="9">
        <v>0</v>
      </c>
      <c r="X468" s="9">
        <v>0</v>
      </c>
      <c r="Y468" s="9">
        <v>0</v>
      </c>
      <c r="Z468" s="9">
        <v>0</v>
      </c>
      <c r="AA468" s="11">
        <v>0</v>
      </c>
      <c r="AB468" s="11">
        <v>0</v>
      </c>
      <c r="AC468" s="11">
        <v>0</v>
      </c>
      <c r="AD468" s="11">
        <v>0</v>
      </c>
      <c r="AE468" s="9">
        <v>0</v>
      </c>
      <c r="AF468" s="9">
        <v>0</v>
      </c>
      <c r="AG468" s="9">
        <v>0</v>
      </c>
      <c r="AH468" s="9">
        <v>0</v>
      </c>
      <c r="AI468" s="11">
        <v>0</v>
      </c>
      <c r="AJ468" s="11">
        <v>0</v>
      </c>
      <c r="AK468" s="11">
        <v>0</v>
      </c>
      <c r="AL468" s="11">
        <v>0</v>
      </c>
      <c r="AM468" s="11">
        <v>0</v>
      </c>
    </row>
    <row r="471" spans="1:39" x14ac:dyDescent="0.3">
      <c r="A471" s="1" t="s">
        <v>24</v>
      </c>
    </row>
    <row r="472" spans="1:39" ht="55.05" customHeight="1" x14ac:dyDescent="0.3">
      <c r="A472" s="19" t="s">
        <v>164</v>
      </c>
      <c r="B472" s="33"/>
      <c r="C472" s="33" t="s">
        <v>164</v>
      </c>
      <c r="D472" s="18"/>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c r="AH472" s="18"/>
      <c r="AI472" s="18"/>
      <c r="AJ472" s="18"/>
      <c r="AK472" s="18"/>
      <c r="AL472" s="18"/>
      <c r="AM472" s="18"/>
    </row>
    <row r="473" spans="1:39" ht="22.05" customHeight="1" x14ac:dyDescent="0.3">
      <c r="A473" s="2"/>
      <c r="B473" s="2"/>
      <c r="C473" s="51" t="s">
        <v>1</v>
      </c>
      <c r="D473" s="52"/>
      <c r="E473" s="52"/>
      <c r="F473" s="52"/>
      <c r="G473" s="53"/>
      <c r="H473" s="51" t="s">
        <v>2</v>
      </c>
      <c r="I473" s="52"/>
      <c r="J473" s="53"/>
      <c r="K473" s="51" t="s">
        <v>26</v>
      </c>
      <c r="L473" s="53"/>
      <c r="M473" s="51" t="s">
        <v>28</v>
      </c>
      <c r="N473" s="53"/>
      <c r="O473" s="51" t="s">
        <v>29</v>
      </c>
      <c r="P473" s="53"/>
      <c r="Q473" s="51" t="s">
        <v>30</v>
      </c>
      <c r="R473" s="52"/>
      <c r="S473" s="52"/>
      <c r="T473" s="53"/>
      <c r="U473" s="51" t="s">
        <v>31</v>
      </c>
      <c r="V473" s="52"/>
      <c r="W473" s="52"/>
      <c r="X473" s="52"/>
      <c r="Y473" s="52"/>
      <c r="Z473" s="53"/>
      <c r="AA473" s="51" t="s">
        <v>32</v>
      </c>
      <c r="AB473" s="52"/>
      <c r="AC473" s="52"/>
      <c r="AD473" s="53"/>
      <c r="AE473" s="51" t="s">
        <v>33</v>
      </c>
      <c r="AF473" s="52"/>
      <c r="AG473" s="52"/>
      <c r="AH473" s="53"/>
      <c r="AI473" s="51" t="s">
        <v>34</v>
      </c>
      <c r="AJ473" s="52"/>
      <c r="AK473" s="52"/>
      <c r="AL473" s="52"/>
      <c r="AM473" s="53"/>
    </row>
    <row r="474" spans="1:39" ht="58.05" customHeight="1" x14ac:dyDescent="0.3">
      <c r="A474" s="3" t="s">
        <v>35</v>
      </c>
      <c r="B474" s="3" t="s">
        <v>0</v>
      </c>
      <c r="C474" s="3" t="s">
        <v>3</v>
      </c>
      <c r="D474" s="3" t="s">
        <v>4</v>
      </c>
      <c r="E474" s="3" t="s">
        <v>5</v>
      </c>
      <c r="F474" s="3" t="s">
        <v>6</v>
      </c>
      <c r="G474" s="3" t="s">
        <v>7</v>
      </c>
      <c r="H474" s="3" t="s">
        <v>8</v>
      </c>
      <c r="I474" s="3" t="s">
        <v>9</v>
      </c>
      <c r="J474" s="3" t="s">
        <v>10</v>
      </c>
      <c r="K474" s="3" t="s">
        <v>36</v>
      </c>
      <c r="L474" s="3" t="s">
        <v>37</v>
      </c>
      <c r="M474" s="3" t="s">
        <v>40</v>
      </c>
      <c r="N474" s="3" t="s">
        <v>41</v>
      </c>
      <c r="O474" s="3" t="s">
        <v>42</v>
      </c>
      <c r="P474" s="3" t="s">
        <v>43</v>
      </c>
      <c r="Q474" s="3" t="s">
        <v>44</v>
      </c>
      <c r="R474" s="3" t="s">
        <v>45</v>
      </c>
      <c r="S474" s="3" t="s">
        <v>46</v>
      </c>
      <c r="T474" s="3" t="s">
        <v>47</v>
      </c>
      <c r="U474" s="3" t="s">
        <v>48</v>
      </c>
      <c r="V474" s="3" t="s">
        <v>49</v>
      </c>
      <c r="W474" s="3" t="s">
        <v>50</v>
      </c>
      <c r="X474" s="3" t="s">
        <v>51</v>
      </c>
      <c r="Y474" s="3" t="s">
        <v>52</v>
      </c>
      <c r="Z474" s="3" t="s">
        <v>53</v>
      </c>
      <c r="AA474" s="3" t="s">
        <v>54</v>
      </c>
      <c r="AB474" s="3" t="s">
        <v>55</v>
      </c>
      <c r="AC474" s="3" t="s">
        <v>56</v>
      </c>
      <c r="AD474" s="3" t="s">
        <v>57</v>
      </c>
      <c r="AE474" s="3" t="s">
        <v>58</v>
      </c>
      <c r="AF474" s="3" t="s">
        <v>59</v>
      </c>
      <c r="AG474" s="3" t="s">
        <v>60</v>
      </c>
      <c r="AH474" s="3" t="s">
        <v>61</v>
      </c>
      <c r="AI474" s="3" t="s">
        <v>62</v>
      </c>
      <c r="AJ474" s="3" t="s">
        <v>63</v>
      </c>
      <c r="AK474" s="3" t="s">
        <v>64</v>
      </c>
      <c r="AL474" s="3" t="s">
        <v>65</v>
      </c>
      <c r="AM474" s="3" t="s">
        <v>47</v>
      </c>
    </row>
    <row r="475" spans="1:39" ht="19.95" customHeight="1" x14ac:dyDescent="0.3">
      <c r="A475" s="14" t="s">
        <v>11</v>
      </c>
      <c r="B475" s="4">
        <v>1319.546983361244</v>
      </c>
      <c r="C475" s="5">
        <v>228.38072639703751</v>
      </c>
      <c r="D475" s="5">
        <v>171.18307375907901</v>
      </c>
      <c r="E475" s="5">
        <v>251.7296447753906</v>
      </c>
      <c r="F475" s="5">
        <v>411.8498849272728</v>
      </c>
      <c r="G475" s="5">
        <v>133.38848888874051</v>
      </c>
      <c r="H475" s="6">
        <v>355.06253635883331</v>
      </c>
      <c r="I475" s="6">
        <v>472.20755040645599</v>
      </c>
      <c r="J475" s="6">
        <v>492.2768965959549</v>
      </c>
      <c r="K475" s="5">
        <v>828.13442993164063</v>
      </c>
      <c r="L475" s="5">
        <v>485.98697572946548</v>
      </c>
      <c r="M475" s="6">
        <v>881.76700973510742</v>
      </c>
      <c r="N475" s="6">
        <v>430.89188438653952</v>
      </c>
      <c r="O475" s="5">
        <v>753.97650051116943</v>
      </c>
      <c r="P475" s="5">
        <v>402.30962198972702</v>
      </c>
      <c r="Q475" s="6">
        <v>720.81386578083038</v>
      </c>
      <c r="R475" s="6">
        <v>301.32439941167831</v>
      </c>
      <c r="S475" s="6">
        <v>73.693696200847626</v>
      </c>
      <c r="T475" s="6">
        <v>85.77783328294754</v>
      </c>
      <c r="U475" s="5">
        <v>217.21252238750461</v>
      </c>
      <c r="V475" s="5">
        <v>342.52377516031271</v>
      </c>
      <c r="W475" s="5">
        <v>157.40950071811679</v>
      </c>
      <c r="X475" s="5">
        <v>217.1966395974159</v>
      </c>
      <c r="Y475" s="5">
        <v>45.496964335441589</v>
      </c>
      <c r="Z475" s="5">
        <v>658.08472228050232</v>
      </c>
      <c r="AA475" s="6">
        <v>363.94796812534332</v>
      </c>
      <c r="AB475" s="6">
        <v>332.74446189403528</v>
      </c>
      <c r="AC475" s="6">
        <v>272.31792396306992</v>
      </c>
      <c r="AD475" s="6">
        <v>230.7777935266495</v>
      </c>
      <c r="AE475" s="5">
        <v>215.90214908123019</v>
      </c>
      <c r="AF475" s="5">
        <v>375.24034094810492</v>
      </c>
      <c r="AG475" s="5">
        <v>451.21036946773529</v>
      </c>
      <c r="AH475" s="5">
        <v>277.19412386417389</v>
      </c>
      <c r="AI475" s="6">
        <v>841.39924967288971</v>
      </c>
      <c r="AJ475" s="6">
        <v>269.18494492769241</v>
      </c>
      <c r="AK475" s="6">
        <v>61.449893355369568</v>
      </c>
      <c r="AL475" s="6">
        <v>73.078905582427979</v>
      </c>
      <c r="AM475" s="6">
        <v>74.433989822864532</v>
      </c>
    </row>
    <row r="476" spans="1:39" ht="19.95" customHeight="1" x14ac:dyDescent="0.3">
      <c r="A476" s="15" t="s">
        <v>12</v>
      </c>
      <c r="B476" s="4">
        <v>1333</v>
      </c>
      <c r="C476" s="5">
        <v>226</v>
      </c>
      <c r="D476" s="5">
        <v>176</v>
      </c>
      <c r="E476" s="5">
        <v>256</v>
      </c>
      <c r="F476" s="5">
        <v>413</v>
      </c>
      <c r="G476" s="5">
        <v>139</v>
      </c>
      <c r="H476" s="6">
        <v>286</v>
      </c>
      <c r="I476" s="6">
        <v>532</v>
      </c>
      <c r="J476" s="6">
        <v>515</v>
      </c>
      <c r="K476" s="5">
        <v>843</v>
      </c>
      <c r="L476" s="5">
        <v>485</v>
      </c>
      <c r="M476" s="6">
        <v>895</v>
      </c>
      <c r="N476" s="6">
        <v>431</v>
      </c>
      <c r="O476" s="5">
        <v>787</v>
      </c>
      <c r="P476" s="5">
        <v>399</v>
      </c>
      <c r="Q476" s="6">
        <v>753</v>
      </c>
      <c r="R476" s="6">
        <v>287</v>
      </c>
      <c r="S476" s="6">
        <v>73</v>
      </c>
      <c r="T476" s="6">
        <v>87</v>
      </c>
      <c r="U476" s="5">
        <v>220</v>
      </c>
      <c r="V476" s="5">
        <v>338</v>
      </c>
      <c r="W476" s="5">
        <v>157</v>
      </c>
      <c r="X476" s="5">
        <v>220</v>
      </c>
      <c r="Y476" s="5">
        <v>45</v>
      </c>
      <c r="Z476" s="5">
        <v>675</v>
      </c>
      <c r="AA476" s="6">
        <v>363</v>
      </c>
      <c r="AB476" s="6">
        <v>337</v>
      </c>
      <c r="AC476" s="6">
        <v>281</v>
      </c>
      <c r="AD476" s="6">
        <v>234</v>
      </c>
      <c r="AE476" s="5">
        <v>202</v>
      </c>
      <c r="AF476" s="5">
        <v>428</v>
      </c>
      <c r="AG476" s="5">
        <v>478</v>
      </c>
      <c r="AH476" s="5">
        <v>225</v>
      </c>
      <c r="AI476" s="6">
        <v>855</v>
      </c>
      <c r="AJ476" s="6">
        <v>283</v>
      </c>
      <c r="AK476" s="6">
        <v>50</v>
      </c>
      <c r="AL476" s="6">
        <v>72</v>
      </c>
      <c r="AM476" s="6">
        <v>73</v>
      </c>
    </row>
    <row r="477" spans="1:39" ht="19.95" customHeight="1" x14ac:dyDescent="0.3">
      <c r="A477" s="16" t="s">
        <v>48</v>
      </c>
      <c r="B477" s="7">
        <v>0.16461143492913399</v>
      </c>
      <c r="C477" s="9">
        <v>0.20365258429445049</v>
      </c>
      <c r="D477" s="8">
        <v>0.21990786450342459</v>
      </c>
      <c r="E477" s="9">
        <v>0.13791886385613719</v>
      </c>
      <c r="F477" s="9">
        <v>0.15428965972954131</v>
      </c>
      <c r="G477" s="9">
        <v>0.14433742332596</v>
      </c>
      <c r="H477" s="11">
        <v>0.17844182493576921</v>
      </c>
      <c r="I477" s="13">
        <v>0.1903603107160898</v>
      </c>
      <c r="J477" s="12">
        <v>0.129936911233832</v>
      </c>
      <c r="K477" s="8">
        <v>0.1826744190752646</v>
      </c>
      <c r="L477" s="10">
        <v>0.13566936929647261</v>
      </c>
      <c r="M477" s="13">
        <v>0.21365688916212569</v>
      </c>
      <c r="N477" s="12">
        <v>6.4126962928289247E-2</v>
      </c>
      <c r="O477" s="8">
        <v>0.17680079486184941</v>
      </c>
      <c r="P477" s="10">
        <v>0.1217855635152959</v>
      </c>
      <c r="Q477" s="13">
        <v>0.2019757089082013</v>
      </c>
      <c r="R477" s="12">
        <v>0.1205263751514008</v>
      </c>
      <c r="S477" s="11">
        <v>0.13924981885290519</v>
      </c>
      <c r="T477" s="12">
        <v>9.0930447747663928E-2</v>
      </c>
      <c r="U477" s="8">
        <v>1</v>
      </c>
      <c r="V477" s="9">
        <v>0.17520525263236819</v>
      </c>
      <c r="W477" s="8">
        <v>0.21690617640328549</v>
      </c>
      <c r="X477" s="8">
        <v>0.25035082479671178</v>
      </c>
      <c r="Y477" s="9">
        <v>0.2295371101780532</v>
      </c>
      <c r="Z477" s="10">
        <v>0</v>
      </c>
      <c r="AA477" s="12">
        <v>0.13807175754530571</v>
      </c>
      <c r="AB477" s="11">
        <v>0.1377368612244152</v>
      </c>
      <c r="AC477" s="11">
        <v>0.18851240935100419</v>
      </c>
      <c r="AD477" s="13">
        <v>0.21525039243349639</v>
      </c>
      <c r="AE477" s="10">
        <v>0.11655670050456859</v>
      </c>
      <c r="AF477" s="9">
        <v>0.1634774323775515</v>
      </c>
      <c r="AG477" s="9">
        <v>0.1895338647809853</v>
      </c>
      <c r="AH477" s="9">
        <v>0.16300745128256119</v>
      </c>
      <c r="AI477" s="11">
        <v>0.16749836332930601</v>
      </c>
      <c r="AJ477" s="11">
        <v>0.14485539664103711</v>
      </c>
      <c r="AK477" s="11">
        <v>0.22762079492938939</v>
      </c>
      <c r="AL477" s="11">
        <v>0.1204437561463928</v>
      </c>
      <c r="AM477" s="11">
        <v>0.19476937580133491</v>
      </c>
    </row>
    <row r="478" spans="1:39" ht="19.95" customHeight="1" x14ac:dyDescent="0.3">
      <c r="A478" s="17" t="s">
        <v>165</v>
      </c>
      <c r="B478" s="7">
        <v>0.25957679376281978</v>
      </c>
      <c r="C478" s="8">
        <v>0.35248774141845612</v>
      </c>
      <c r="D478" s="9">
        <v>0.298819562592605</v>
      </c>
      <c r="E478" s="9">
        <v>0.28734223928425129</v>
      </c>
      <c r="F478" s="10">
        <v>0.21870544936434089</v>
      </c>
      <c r="G478" s="9">
        <v>0.20611627709666491</v>
      </c>
      <c r="H478" s="13">
        <v>0.319900874769319</v>
      </c>
      <c r="I478" s="11">
        <v>0.26770932158582023</v>
      </c>
      <c r="J478" s="12">
        <v>0.20826611389492719</v>
      </c>
      <c r="K478" s="8">
        <v>0.29492757862721858</v>
      </c>
      <c r="L478" s="10">
        <v>0.2005032113497659</v>
      </c>
      <c r="M478" s="12">
        <v>0.23745322805763669</v>
      </c>
      <c r="N478" s="13">
        <v>0.30409275689780418</v>
      </c>
      <c r="O478" s="10">
        <v>0.23373998582140601</v>
      </c>
      <c r="P478" s="8">
        <v>0.30990809409238329</v>
      </c>
      <c r="Q478" s="11">
        <v>0.23482594879924121</v>
      </c>
      <c r="R478" s="11">
        <v>0.25805608870463498</v>
      </c>
      <c r="S478" s="11">
        <v>0.29121915342680821</v>
      </c>
      <c r="T478" s="13">
        <v>0.37962882833242961</v>
      </c>
      <c r="U478" s="9">
        <v>0.27628225067288897</v>
      </c>
      <c r="V478" s="8">
        <v>1</v>
      </c>
      <c r="W478" s="8">
        <v>0.53060734458464431</v>
      </c>
      <c r="X478" s="8">
        <v>0.4905343284710329</v>
      </c>
      <c r="Y478" s="8">
        <v>0.50943478321440816</v>
      </c>
      <c r="Z478" s="10">
        <v>0</v>
      </c>
      <c r="AA478" s="11">
        <v>0.27298498714437319</v>
      </c>
      <c r="AB478" s="11">
        <v>0.26129743950610479</v>
      </c>
      <c r="AC478" s="11">
        <v>0.2248067675932533</v>
      </c>
      <c r="AD478" s="11">
        <v>0.2660766172268384</v>
      </c>
      <c r="AE478" s="9">
        <v>0.25410113489012759</v>
      </c>
      <c r="AF478" s="9">
        <v>0.25549338536038302</v>
      </c>
      <c r="AG478" s="9">
        <v>0.25227747673757289</v>
      </c>
      <c r="AH478" s="9">
        <v>0.28125111184532842</v>
      </c>
      <c r="AI478" s="11">
        <v>0.26874743946410329</v>
      </c>
      <c r="AJ478" s="12">
        <v>0.1708808159253449</v>
      </c>
      <c r="AK478" s="11">
        <v>0.29716593903899502</v>
      </c>
      <c r="AL478" s="13">
        <v>0.36171864570764151</v>
      </c>
      <c r="AM478" s="13">
        <v>0.3453599660712961</v>
      </c>
    </row>
    <row r="479" spans="1:39" ht="19.95" customHeight="1" x14ac:dyDescent="0.3">
      <c r="A479" s="16" t="s">
        <v>166</v>
      </c>
      <c r="B479" s="7">
        <v>0.13398492392213099</v>
      </c>
      <c r="C479" s="9">
        <v>0.1504181609433074</v>
      </c>
      <c r="D479" s="9">
        <v>0.17167210287153281</v>
      </c>
      <c r="E479" s="9">
        <v>0.15941264543089759</v>
      </c>
      <c r="F479" s="10">
        <v>0.1068968913524085</v>
      </c>
      <c r="G479" s="9">
        <v>0.1184966206679139</v>
      </c>
      <c r="H479" s="11">
        <v>0.11999940272899549</v>
      </c>
      <c r="I479" s="13">
        <v>0.17515630856726189</v>
      </c>
      <c r="J479" s="12">
        <v>0.1045793106116501</v>
      </c>
      <c r="K479" s="8">
        <v>0.14856622182271539</v>
      </c>
      <c r="L479" s="10">
        <v>0.1089009742016623</v>
      </c>
      <c r="M479" s="13">
        <v>0.1497751197414374</v>
      </c>
      <c r="N479" s="12">
        <v>0.1038140757138992</v>
      </c>
      <c r="O479" s="9">
        <v>0.14435752790087411</v>
      </c>
      <c r="P479" s="9">
        <v>0.1096229845304206</v>
      </c>
      <c r="Q479" s="11">
        <v>0.1461062526943781</v>
      </c>
      <c r="R479" s="11">
        <v>0.13827087161431931</v>
      </c>
      <c r="S479" s="11">
        <v>0.1651788472384576</v>
      </c>
      <c r="T479" s="11">
        <v>0.10453065410863149</v>
      </c>
      <c r="U479" s="8">
        <v>0.21024205245558009</v>
      </c>
      <c r="V479" s="8">
        <v>0.24759640006259351</v>
      </c>
      <c r="W479" s="8">
        <v>0.26015323511034799</v>
      </c>
      <c r="X479" s="8">
        <v>0.81400615822159927</v>
      </c>
      <c r="Y479" s="8">
        <v>0.40747907385620641</v>
      </c>
      <c r="Z479" s="10">
        <v>0</v>
      </c>
      <c r="AA479" s="12">
        <v>9.8489511540155325E-2</v>
      </c>
      <c r="AB479" s="11">
        <v>0.14170838202910849</v>
      </c>
      <c r="AC479" s="11">
        <v>0.14109812866558299</v>
      </c>
      <c r="AD479" s="11">
        <v>0.17806001654177719</v>
      </c>
      <c r="AE479" s="10">
        <v>8.479652514398292E-2</v>
      </c>
      <c r="AF479" s="9">
        <v>0.14436576078293351</v>
      </c>
      <c r="AG479" s="9">
        <v>0.11961713593257239</v>
      </c>
      <c r="AH479" s="8">
        <v>0.181631919414601</v>
      </c>
      <c r="AI479" s="11">
        <v>0.14298971720337411</v>
      </c>
      <c r="AJ479" s="11">
        <v>9.4435643379827156E-2</v>
      </c>
      <c r="AK479" s="11">
        <v>0.12677560192759479</v>
      </c>
      <c r="AL479" s="11">
        <v>0.18863917576197031</v>
      </c>
      <c r="AM479" s="11">
        <v>0.12751454326825629</v>
      </c>
    </row>
    <row r="480" spans="1:39" ht="19.95" customHeight="1" x14ac:dyDescent="0.3">
      <c r="A480" s="17" t="s">
        <v>167</v>
      </c>
      <c r="B480" s="7">
        <v>4.6150666818011686E-3</v>
      </c>
      <c r="C480" s="9">
        <v>3.7736964342335688E-3</v>
      </c>
      <c r="D480" s="9">
        <v>7.110203649919559E-3</v>
      </c>
      <c r="E480" s="9">
        <v>3.10140241845753E-3</v>
      </c>
      <c r="F480" s="9">
        <v>4.9652997110467469E-3</v>
      </c>
      <c r="G480" s="9">
        <v>0</v>
      </c>
      <c r="H480" s="11">
        <v>6.6756590977409989E-3</v>
      </c>
      <c r="I480" s="11">
        <v>7.8768771563887032E-3</v>
      </c>
      <c r="J480" s="11">
        <v>0</v>
      </c>
      <c r="K480" s="9">
        <v>3.902888066409474E-3</v>
      </c>
      <c r="L480" s="9">
        <v>5.8801603267851638E-3</v>
      </c>
      <c r="M480" s="11">
        <v>2.321449697945184E-3</v>
      </c>
      <c r="N480" s="11">
        <v>9.3824453559386185E-3</v>
      </c>
      <c r="O480" s="9">
        <v>5.4271397984651092E-3</v>
      </c>
      <c r="P480" s="9">
        <v>4.9659797721694054E-3</v>
      </c>
      <c r="Q480" s="11">
        <v>4.4839814235007576E-3</v>
      </c>
      <c r="R480" s="11">
        <v>5.4444141310014118E-3</v>
      </c>
      <c r="S480" s="11">
        <v>0</v>
      </c>
      <c r="T480" s="11">
        <v>1.418952273871691E-2</v>
      </c>
      <c r="U480" s="8">
        <v>1.502733009301686E-2</v>
      </c>
      <c r="V480" s="9">
        <v>6.0696109276659402E-3</v>
      </c>
      <c r="W480" s="8">
        <v>3.8687609643633318E-2</v>
      </c>
      <c r="X480" s="8">
        <v>1.316641446710624E-2</v>
      </c>
      <c r="Y480" s="8">
        <v>4.4991523902904028E-2</v>
      </c>
      <c r="Z480" s="10">
        <v>0</v>
      </c>
      <c r="AA480" s="11">
        <v>3.2563397225706162E-3</v>
      </c>
      <c r="AB480" s="11">
        <v>7.2196084879293824E-3</v>
      </c>
      <c r="AC480" s="11">
        <v>6.031753026212029E-3</v>
      </c>
      <c r="AD480" s="11">
        <v>0</v>
      </c>
      <c r="AE480" s="8">
        <v>1.496092722525038E-2</v>
      </c>
      <c r="AF480" s="9">
        <v>2.296766735353126E-3</v>
      </c>
      <c r="AG480" s="9">
        <v>1.73026814526628E-3</v>
      </c>
      <c r="AH480" s="9">
        <v>4.3909535270042687E-3</v>
      </c>
      <c r="AI480" s="11">
        <v>6.2158094756399789E-3</v>
      </c>
      <c r="AJ480" s="11">
        <v>0</v>
      </c>
      <c r="AK480" s="11">
        <v>0</v>
      </c>
      <c r="AL480" s="11">
        <v>1.176563718648996E-2</v>
      </c>
      <c r="AM480" s="11">
        <v>0</v>
      </c>
    </row>
    <row r="481" spans="1:39" ht="19.95" customHeight="1" x14ac:dyDescent="0.3">
      <c r="A481" s="16" t="s">
        <v>168</v>
      </c>
      <c r="B481" s="7">
        <v>0.1168184218003297</v>
      </c>
      <c r="C481" s="8">
        <v>0.27688851888656751</v>
      </c>
      <c r="D481" s="9">
        <v>0.1044800817521207</v>
      </c>
      <c r="E481" s="9">
        <v>8.603768652082025E-2</v>
      </c>
      <c r="F481" s="10">
        <v>7.7705456678557147E-2</v>
      </c>
      <c r="G481" s="9">
        <v>0.1061300087968229</v>
      </c>
      <c r="H481" s="11">
        <v>0.1026971410021682</v>
      </c>
      <c r="I481" s="13">
        <v>0.15895685193456019</v>
      </c>
      <c r="J481" s="12">
        <v>8.6583106680423794E-2</v>
      </c>
      <c r="K481" s="8">
        <v>0.13565321188704679</v>
      </c>
      <c r="L481" s="10">
        <v>8.6027615720394052E-2</v>
      </c>
      <c r="M481" s="11">
        <v>0.10932752939043711</v>
      </c>
      <c r="N481" s="11">
        <v>0.1340150267567157</v>
      </c>
      <c r="O481" s="9">
        <v>0.1187711125836577</v>
      </c>
      <c r="P481" s="9">
        <v>0.1180509246192209</v>
      </c>
      <c r="Q481" s="11">
        <v>0.11069792558943529</v>
      </c>
      <c r="R481" s="11">
        <v>8.9369877577472945E-2</v>
      </c>
      <c r="S481" s="13">
        <v>0.21429342097396681</v>
      </c>
      <c r="T481" s="13">
        <v>0.22447453382711119</v>
      </c>
      <c r="U481" s="8">
        <v>0.15158401574901459</v>
      </c>
      <c r="V481" s="8">
        <v>0.2402913217748654</v>
      </c>
      <c r="W481" s="8">
        <v>0.97927631676875759</v>
      </c>
      <c r="X481" s="8">
        <v>0.25936887429736072</v>
      </c>
      <c r="Y481" s="8">
        <v>0.26967965349358841</v>
      </c>
      <c r="Z481" s="10">
        <v>0</v>
      </c>
      <c r="AA481" s="12">
        <v>7.8425829854013349E-2</v>
      </c>
      <c r="AB481" s="11">
        <v>0.1052306200664143</v>
      </c>
      <c r="AC481" s="11">
        <v>0.1322937154877554</v>
      </c>
      <c r="AD481" s="13">
        <v>0.16679997059462301</v>
      </c>
      <c r="AE481" s="10">
        <v>5.0963901729687761E-2</v>
      </c>
      <c r="AF481" s="9">
        <v>9.1236028090041776E-2</v>
      </c>
      <c r="AG481" s="9">
        <v>0.1256972545200514</v>
      </c>
      <c r="AH481" s="8">
        <v>0.1882898400252036</v>
      </c>
      <c r="AI481" s="11">
        <v>0.12787068237900889</v>
      </c>
      <c r="AJ481" s="11">
        <v>8.6764243591311699E-2</v>
      </c>
      <c r="AK481" s="11">
        <v>6.009360221023291E-2</v>
      </c>
      <c r="AL481" s="11">
        <v>0.1142978037372417</v>
      </c>
      <c r="AM481" s="11">
        <v>0.14987733316143431</v>
      </c>
    </row>
    <row r="482" spans="1:39" ht="19.95" customHeight="1" x14ac:dyDescent="0.3">
      <c r="A482" s="17" t="s">
        <v>52</v>
      </c>
      <c r="B482" s="7">
        <v>3.4479230303379182E-2</v>
      </c>
      <c r="C482" s="9">
        <v>3.6295418405315569E-2</v>
      </c>
      <c r="D482" s="9">
        <v>4.1475831176721323E-2</v>
      </c>
      <c r="E482" s="9">
        <v>3.5214918025642167E-2</v>
      </c>
      <c r="F482" s="9">
        <v>3.6917507825457073E-2</v>
      </c>
      <c r="G482" s="9">
        <v>3.4931118007188108E-2</v>
      </c>
      <c r="H482" s="13">
        <v>6.0880179702023238E-2</v>
      </c>
      <c r="I482" s="11">
        <v>3.910684804548873E-2</v>
      </c>
      <c r="J482" s="12">
        <v>1.099816878309785E-2</v>
      </c>
      <c r="K482" s="9">
        <v>3.3719159997841822E-2</v>
      </c>
      <c r="L482" s="9">
        <v>3.4142574843086283E-2</v>
      </c>
      <c r="M482" s="11">
        <v>2.84474020944008E-2</v>
      </c>
      <c r="N482" s="11">
        <v>4.7373794670074881E-2</v>
      </c>
      <c r="O482" s="10">
        <v>2.5201714791991271E-2</v>
      </c>
      <c r="P482" s="8">
        <v>5.695746683771221E-2</v>
      </c>
      <c r="Q482" s="11">
        <v>2.8847412006706069E-2</v>
      </c>
      <c r="R482" s="11">
        <v>4.0795375618246622E-2</v>
      </c>
      <c r="S482" s="11">
        <v>5.9374043066975198E-2</v>
      </c>
      <c r="T482" s="11">
        <v>8.3081931932782294E-2</v>
      </c>
      <c r="U482" s="9">
        <v>4.8078451466074278E-2</v>
      </c>
      <c r="V482" s="8">
        <v>6.7667525129580811E-2</v>
      </c>
      <c r="W482" s="8">
        <v>7.7947045896321093E-2</v>
      </c>
      <c r="X482" s="8">
        <v>9.4023519753532014E-2</v>
      </c>
      <c r="Y482" s="8">
        <v>1</v>
      </c>
      <c r="Z482" s="10">
        <v>0</v>
      </c>
      <c r="AA482" s="11">
        <v>3.4258093578931677E-2</v>
      </c>
      <c r="AB482" s="11">
        <v>3.8303245897635098E-2</v>
      </c>
      <c r="AC482" s="11">
        <v>3.290968207267625E-2</v>
      </c>
      <c r="AD482" s="11">
        <v>2.975903751282517E-2</v>
      </c>
      <c r="AE482" s="9">
        <v>3.113455919956248E-2</v>
      </c>
      <c r="AF482" s="9">
        <v>2.9576893093374641E-2</v>
      </c>
      <c r="AG482" s="9">
        <v>4.823052691555299E-2</v>
      </c>
      <c r="AH482" s="9">
        <v>2.1336631142742309E-2</v>
      </c>
      <c r="AI482" s="13">
        <v>4.235860471087477E-2</v>
      </c>
      <c r="AJ482" s="12">
        <v>6.769561189833395E-3</v>
      </c>
      <c r="AK482" s="11">
        <v>8.0720034359804571E-2</v>
      </c>
      <c r="AL482" s="11">
        <v>4.2063638349538517E-2</v>
      </c>
      <c r="AM482" s="11">
        <v>0</v>
      </c>
    </row>
    <row r="483" spans="1:39" ht="19.95" customHeight="1" x14ac:dyDescent="0.3">
      <c r="A483" s="16" t="s">
        <v>169</v>
      </c>
      <c r="B483" s="7">
        <v>4.853666519719655E-2</v>
      </c>
      <c r="C483" s="9">
        <v>6.7536845395822706E-2</v>
      </c>
      <c r="D483" s="9">
        <v>6.8026646651602032E-2</v>
      </c>
      <c r="E483" s="9">
        <v>5.8173337410653857E-2</v>
      </c>
      <c r="F483" s="9">
        <v>3.660893759757218E-2</v>
      </c>
      <c r="G483" s="9">
        <v>2.831677923182814E-2</v>
      </c>
      <c r="H483" s="11">
        <v>4.18313562243234E-2</v>
      </c>
      <c r="I483" s="13">
        <v>6.9049595039050185E-2</v>
      </c>
      <c r="J483" s="12">
        <v>3.3696325559443102E-2</v>
      </c>
      <c r="K483" s="9">
        <v>5.7680335819275383E-2</v>
      </c>
      <c r="L483" s="9">
        <v>3.349747819265924E-2</v>
      </c>
      <c r="M483" s="11">
        <v>5.4930276306788081E-2</v>
      </c>
      <c r="N483" s="11">
        <v>3.6228820328423221E-2</v>
      </c>
      <c r="O483" s="8">
        <v>5.8523625237428829E-2</v>
      </c>
      <c r="P483" s="10">
        <v>2.6785781981169519E-2</v>
      </c>
      <c r="Q483" s="13">
        <v>6.0551384427098419E-2</v>
      </c>
      <c r="R483" s="11">
        <v>3.4033945550296298E-2</v>
      </c>
      <c r="S483" s="11">
        <v>1.1694888128603051E-2</v>
      </c>
      <c r="T483" s="11">
        <v>5.4223705260797353E-2</v>
      </c>
      <c r="U483" s="9">
        <v>6.4727652005894615E-2</v>
      </c>
      <c r="V483" s="8">
        <v>0.1072169791493346</v>
      </c>
      <c r="W483" s="8">
        <v>0.1770288113363209</v>
      </c>
      <c r="X483" s="8">
        <v>0.29487753706543712</v>
      </c>
      <c r="Y483" s="9">
        <v>8.707213216259066E-2</v>
      </c>
      <c r="Z483" s="10">
        <v>0</v>
      </c>
      <c r="AA483" s="11">
        <v>2.768846276100638E-2</v>
      </c>
      <c r="AB483" s="11">
        <v>5.4450240050932068E-2</v>
      </c>
      <c r="AC483" s="11">
        <v>4.4098902447765112E-2</v>
      </c>
      <c r="AD483" s="11">
        <v>7.5298033886171484E-2</v>
      </c>
      <c r="AE483" s="10">
        <v>1.7260330611333079E-2</v>
      </c>
      <c r="AF483" s="9">
        <v>5.3101748048500687E-2</v>
      </c>
      <c r="AG483" s="9">
        <v>4.9398735649413467E-2</v>
      </c>
      <c r="AH483" s="9">
        <v>6.5314255626633788E-2</v>
      </c>
      <c r="AI483" s="11">
        <v>5.5050345392881728E-2</v>
      </c>
      <c r="AJ483" s="11">
        <v>4.2198404108642437E-2</v>
      </c>
      <c r="AK483" s="11">
        <v>0</v>
      </c>
      <c r="AL483" s="11">
        <v>3.999207758562117E-2</v>
      </c>
      <c r="AM483" s="11">
        <v>4.6287166599885632E-2</v>
      </c>
    </row>
    <row r="484" spans="1:39" ht="19.95" customHeight="1" x14ac:dyDescent="0.3">
      <c r="A484" s="17" t="s">
        <v>53</v>
      </c>
      <c r="B484" s="7">
        <v>0.49872019001868501</v>
      </c>
      <c r="C484" s="10">
        <v>0.36129853629275699</v>
      </c>
      <c r="D484" s="9">
        <v>0.43251595235458362</v>
      </c>
      <c r="E484" s="9">
        <v>0.51180559015706395</v>
      </c>
      <c r="F484" s="8">
        <v>0.55338673809979899</v>
      </c>
      <c r="G484" s="9">
        <v>0.53465816147888645</v>
      </c>
      <c r="H484" s="12">
        <v>0.41085835295128159</v>
      </c>
      <c r="I484" s="11">
        <v>0.47243999124111002</v>
      </c>
      <c r="J484" s="13">
        <v>0.58730073342582934</v>
      </c>
      <c r="K484" s="10">
        <v>0.47167195163394832</v>
      </c>
      <c r="L484" s="8">
        <v>0.54296439808749253</v>
      </c>
      <c r="M484" s="11">
        <v>0.48153866310260762</v>
      </c>
      <c r="N484" s="11">
        <v>0.53589268204814888</v>
      </c>
      <c r="O484" s="9">
        <v>0.50874955533707245</v>
      </c>
      <c r="P484" s="9">
        <v>0.48439156727212668</v>
      </c>
      <c r="Q484" s="11">
        <v>0.49936484600504072</v>
      </c>
      <c r="R484" s="11">
        <v>0.52821452760170695</v>
      </c>
      <c r="S484" s="11">
        <v>0.44033857205137938</v>
      </c>
      <c r="T484" s="11">
        <v>0.4125237998905294</v>
      </c>
      <c r="U484" s="10">
        <v>0</v>
      </c>
      <c r="V484" s="10">
        <v>0</v>
      </c>
      <c r="W484" s="10">
        <v>0</v>
      </c>
      <c r="X484" s="10">
        <v>0</v>
      </c>
      <c r="Y484" s="10">
        <v>0</v>
      </c>
      <c r="Z484" s="8">
        <v>1</v>
      </c>
      <c r="AA484" s="11">
        <v>0.53473550905936262</v>
      </c>
      <c r="AB484" s="11">
        <v>0.52467748634873734</v>
      </c>
      <c r="AC484" s="11">
        <v>0.50551733368234941</v>
      </c>
      <c r="AD484" s="12">
        <v>0.40650344934767679</v>
      </c>
      <c r="AE484" s="9">
        <v>0.554815087347446</v>
      </c>
      <c r="AF484" s="9">
        <v>0.53065476628261365</v>
      </c>
      <c r="AG484" s="9">
        <v>0.48521036197175887</v>
      </c>
      <c r="AH484" s="10">
        <v>0.43378960846205561</v>
      </c>
      <c r="AI484" s="11">
        <v>0.48491088611060368</v>
      </c>
      <c r="AJ484" s="13">
        <v>0.58515015198268605</v>
      </c>
      <c r="AK484" s="11">
        <v>0.41969459450426139</v>
      </c>
      <c r="AL484" s="11">
        <v>0.46226915488215392</v>
      </c>
      <c r="AM484" s="11">
        <v>0.44328059256317159</v>
      </c>
    </row>
    <row r="485" spans="1:39" ht="19.95" customHeight="1" x14ac:dyDescent="0.3">
      <c r="A485" s="16" t="s">
        <v>20</v>
      </c>
      <c r="B485" s="7">
        <v>1.8012874699737409E-2</v>
      </c>
      <c r="C485" s="9">
        <v>1.6352184495205299E-2</v>
      </c>
      <c r="D485" s="9">
        <v>1.207184084923312E-2</v>
      </c>
      <c r="E485" s="9">
        <v>1.6985869275612318E-2</v>
      </c>
      <c r="F485" s="9">
        <v>1.7139453323143091E-2</v>
      </c>
      <c r="G485" s="9">
        <v>3.5106054862481043E-2</v>
      </c>
      <c r="H485" s="13">
        <v>3.1861734241582652E-2</v>
      </c>
      <c r="I485" s="11">
        <v>1.248948972142225E-2</v>
      </c>
      <c r="J485" s="11">
        <v>1.332236998580614E-2</v>
      </c>
      <c r="K485" s="10">
        <v>1.2584411624361851E-2</v>
      </c>
      <c r="L485" s="8">
        <v>2.746421322320906E-2</v>
      </c>
      <c r="M485" s="11">
        <v>1.5988660475200402E-2</v>
      </c>
      <c r="N485" s="11">
        <v>2.0074337294767999E-2</v>
      </c>
      <c r="O485" s="9">
        <v>1.382150093580059E-2</v>
      </c>
      <c r="P485" s="9">
        <v>1.8954913548103251E-2</v>
      </c>
      <c r="Q485" s="11">
        <v>1.3292912660934591E-2</v>
      </c>
      <c r="R485" s="11">
        <v>2.6237784303385341E-2</v>
      </c>
      <c r="S485" s="11">
        <v>0</v>
      </c>
      <c r="T485" s="11">
        <v>8.6329308080709422E-3</v>
      </c>
      <c r="U485" s="10">
        <v>0</v>
      </c>
      <c r="V485" s="10">
        <v>0</v>
      </c>
      <c r="W485" s="9">
        <v>0</v>
      </c>
      <c r="X485" s="10">
        <v>0</v>
      </c>
      <c r="Y485" s="9">
        <v>0</v>
      </c>
      <c r="Z485" s="10">
        <v>0</v>
      </c>
      <c r="AA485" s="11">
        <v>2.291896318814831E-2</v>
      </c>
      <c r="AB485" s="11">
        <v>1.000664106211523E-2</v>
      </c>
      <c r="AC485" s="11">
        <v>1.5724640267625881E-2</v>
      </c>
      <c r="AD485" s="11">
        <v>1.0183455619887269E-2</v>
      </c>
      <c r="AE485" s="9">
        <v>2.7248499828278771E-2</v>
      </c>
      <c r="AF485" s="9">
        <v>2.2020637709229102E-2</v>
      </c>
      <c r="AG485" s="10">
        <v>4.1859570237692736E-3</v>
      </c>
      <c r="AH485" s="9">
        <v>2.790119023645159E-2</v>
      </c>
      <c r="AI485" s="11">
        <v>1.3569041928099049E-2</v>
      </c>
      <c r="AJ485" s="11">
        <v>7.6510600051696636E-3</v>
      </c>
      <c r="AK485" s="11">
        <v>3.3220305335890578E-2</v>
      </c>
      <c r="AL485" s="13">
        <v>6.2097269085684921E-2</v>
      </c>
      <c r="AM485" s="11">
        <v>4.9882022081083957E-2</v>
      </c>
    </row>
    <row r="488" spans="1:39" x14ac:dyDescent="0.3">
      <c r="A488" s="1" t="s">
        <v>24</v>
      </c>
    </row>
    <row r="489" spans="1:39" ht="40.049999999999997" customHeight="1" x14ac:dyDescent="0.3">
      <c r="A489" s="19" t="s">
        <v>170</v>
      </c>
      <c r="B489" s="33"/>
      <c r="C489" s="33" t="s">
        <v>170</v>
      </c>
      <c r="D489" s="18"/>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c r="AH489" s="18"/>
      <c r="AI489" s="18"/>
      <c r="AJ489" s="18"/>
      <c r="AK489" s="18"/>
      <c r="AL489" s="18"/>
      <c r="AM489" s="18"/>
    </row>
    <row r="490" spans="1:39" ht="22.05" customHeight="1" x14ac:dyDescent="0.3">
      <c r="A490" s="2"/>
      <c r="B490" s="2"/>
      <c r="C490" s="51" t="s">
        <v>1</v>
      </c>
      <c r="D490" s="52"/>
      <c r="E490" s="52"/>
      <c r="F490" s="52"/>
      <c r="G490" s="53"/>
      <c r="H490" s="51" t="s">
        <v>2</v>
      </c>
      <c r="I490" s="52"/>
      <c r="J490" s="53"/>
      <c r="K490" s="51" t="s">
        <v>26</v>
      </c>
      <c r="L490" s="53"/>
      <c r="M490" s="51" t="s">
        <v>28</v>
      </c>
      <c r="N490" s="53"/>
      <c r="O490" s="51" t="s">
        <v>29</v>
      </c>
      <c r="P490" s="53"/>
      <c r="Q490" s="51" t="s">
        <v>30</v>
      </c>
      <c r="R490" s="52"/>
      <c r="S490" s="52"/>
      <c r="T490" s="53"/>
      <c r="U490" s="51" t="s">
        <v>31</v>
      </c>
      <c r="V490" s="52"/>
      <c r="W490" s="52"/>
      <c r="X490" s="52"/>
      <c r="Y490" s="52"/>
      <c r="Z490" s="53"/>
      <c r="AA490" s="51" t="s">
        <v>32</v>
      </c>
      <c r="AB490" s="52"/>
      <c r="AC490" s="52"/>
      <c r="AD490" s="53"/>
      <c r="AE490" s="51" t="s">
        <v>33</v>
      </c>
      <c r="AF490" s="52"/>
      <c r="AG490" s="52"/>
      <c r="AH490" s="53"/>
      <c r="AI490" s="51" t="s">
        <v>34</v>
      </c>
      <c r="AJ490" s="52"/>
      <c r="AK490" s="52"/>
      <c r="AL490" s="52"/>
      <c r="AM490" s="53"/>
    </row>
    <row r="491" spans="1:39" ht="58.05" customHeight="1" x14ac:dyDescent="0.3">
      <c r="A491" s="3" t="s">
        <v>35</v>
      </c>
      <c r="B491" s="3" t="s">
        <v>0</v>
      </c>
      <c r="C491" s="3" t="s">
        <v>3</v>
      </c>
      <c r="D491" s="3" t="s">
        <v>4</v>
      </c>
      <c r="E491" s="3" t="s">
        <v>5</v>
      </c>
      <c r="F491" s="3" t="s">
        <v>6</v>
      </c>
      <c r="G491" s="3" t="s">
        <v>7</v>
      </c>
      <c r="H491" s="3" t="s">
        <v>8</v>
      </c>
      <c r="I491" s="3" t="s">
        <v>9</v>
      </c>
      <c r="J491" s="3" t="s">
        <v>10</v>
      </c>
      <c r="K491" s="3" t="s">
        <v>36</v>
      </c>
      <c r="L491" s="3" t="s">
        <v>37</v>
      </c>
      <c r="M491" s="3" t="s">
        <v>40</v>
      </c>
      <c r="N491" s="3" t="s">
        <v>41</v>
      </c>
      <c r="O491" s="3" t="s">
        <v>42</v>
      </c>
      <c r="P491" s="3" t="s">
        <v>43</v>
      </c>
      <c r="Q491" s="3" t="s">
        <v>44</v>
      </c>
      <c r="R491" s="3" t="s">
        <v>45</v>
      </c>
      <c r="S491" s="3" t="s">
        <v>46</v>
      </c>
      <c r="T491" s="3" t="s">
        <v>47</v>
      </c>
      <c r="U491" s="3" t="s">
        <v>48</v>
      </c>
      <c r="V491" s="3" t="s">
        <v>49</v>
      </c>
      <c r="W491" s="3" t="s">
        <v>50</v>
      </c>
      <c r="X491" s="3" t="s">
        <v>51</v>
      </c>
      <c r="Y491" s="3" t="s">
        <v>52</v>
      </c>
      <c r="Z491" s="3" t="s">
        <v>53</v>
      </c>
      <c r="AA491" s="3" t="s">
        <v>54</v>
      </c>
      <c r="AB491" s="3" t="s">
        <v>55</v>
      </c>
      <c r="AC491" s="3" t="s">
        <v>56</v>
      </c>
      <c r="AD491" s="3" t="s">
        <v>57</v>
      </c>
      <c r="AE491" s="3" t="s">
        <v>58</v>
      </c>
      <c r="AF491" s="3" t="s">
        <v>59</v>
      </c>
      <c r="AG491" s="3" t="s">
        <v>60</v>
      </c>
      <c r="AH491" s="3" t="s">
        <v>61</v>
      </c>
      <c r="AI491" s="3" t="s">
        <v>62</v>
      </c>
      <c r="AJ491" s="3" t="s">
        <v>63</v>
      </c>
      <c r="AK491" s="3" t="s">
        <v>64</v>
      </c>
      <c r="AL491" s="3" t="s">
        <v>65</v>
      </c>
      <c r="AM491" s="3" t="s">
        <v>47</v>
      </c>
    </row>
    <row r="492" spans="1:39" ht="19.95" customHeight="1" x14ac:dyDescent="0.3">
      <c r="A492" s="15" t="s">
        <v>11</v>
      </c>
      <c r="B492" s="4">
        <v>1319.546983361244</v>
      </c>
      <c r="C492" s="5">
        <v>228.38072639703751</v>
      </c>
      <c r="D492" s="5">
        <v>171.18307375907901</v>
      </c>
      <c r="E492" s="5">
        <v>251.7296447753906</v>
      </c>
      <c r="F492" s="5">
        <v>411.8498849272728</v>
      </c>
      <c r="G492" s="5">
        <v>133.38848888874051</v>
      </c>
      <c r="H492" s="6">
        <v>355.06253635883331</v>
      </c>
      <c r="I492" s="6">
        <v>472.20755040645599</v>
      </c>
      <c r="J492" s="6">
        <v>492.2768965959549</v>
      </c>
      <c r="K492" s="5">
        <v>828.13442993164063</v>
      </c>
      <c r="L492" s="5">
        <v>485.98697572946548</v>
      </c>
      <c r="M492" s="6">
        <v>881.76700973510742</v>
      </c>
      <c r="N492" s="6">
        <v>430.89188438653952</v>
      </c>
      <c r="O492" s="5">
        <v>753.97650051116943</v>
      </c>
      <c r="P492" s="5">
        <v>402.30962198972702</v>
      </c>
      <c r="Q492" s="6">
        <v>720.81386578083038</v>
      </c>
      <c r="R492" s="6">
        <v>301.32439941167831</v>
      </c>
      <c r="S492" s="6">
        <v>73.693696200847626</v>
      </c>
      <c r="T492" s="6">
        <v>85.77783328294754</v>
      </c>
      <c r="U492" s="5">
        <v>217.21252238750461</v>
      </c>
      <c r="V492" s="5">
        <v>342.52377516031271</v>
      </c>
      <c r="W492" s="5">
        <v>157.40950071811679</v>
      </c>
      <c r="X492" s="5">
        <v>217.1966395974159</v>
      </c>
      <c r="Y492" s="5">
        <v>45.496964335441589</v>
      </c>
      <c r="Z492" s="5">
        <v>658.08472228050232</v>
      </c>
      <c r="AA492" s="6">
        <v>363.94796812534332</v>
      </c>
      <c r="AB492" s="6">
        <v>332.74446189403528</v>
      </c>
      <c r="AC492" s="6">
        <v>272.31792396306992</v>
      </c>
      <c r="AD492" s="6">
        <v>230.7777935266495</v>
      </c>
      <c r="AE492" s="5">
        <v>215.90214908123019</v>
      </c>
      <c r="AF492" s="5">
        <v>375.24034094810492</v>
      </c>
      <c r="AG492" s="5">
        <v>451.21036946773529</v>
      </c>
      <c r="AH492" s="5">
        <v>277.19412386417389</v>
      </c>
      <c r="AI492" s="6">
        <v>841.39924967288971</v>
      </c>
      <c r="AJ492" s="6">
        <v>269.18494492769241</v>
      </c>
      <c r="AK492" s="6">
        <v>61.449893355369568</v>
      </c>
      <c r="AL492" s="6">
        <v>73.078905582427979</v>
      </c>
      <c r="AM492" s="6">
        <v>74.433989822864532</v>
      </c>
    </row>
    <row r="493" spans="1:39" ht="19.95" customHeight="1" x14ac:dyDescent="0.3">
      <c r="A493" s="14" t="s">
        <v>12</v>
      </c>
      <c r="B493" s="4">
        <v>1333</v>
      </c>
      <c r="C493" s="5">
        <v>226</v>
      </c>
      <c r="D493" s="5">
        <v>176</v>
      </c>
      <c r="E493" s="5">
        <v>256</v>
      </c>
      <c r="F493" s="5">
        <v>413</v>
      </c>
      <c r="G493" s="5">
        <v>139</v>
      </c>
      <c r="H493" s="6">
        <v>286</v>
      </c>
      <c r="I493" s="6">
        <v>532</v>
      </c>
      <c r="J493" s="6">
        <v>515</v>
      </c>
      <c r="K493" s="5">
        <v>843</v>
      </c>
      <c r="L493" s="5">
        <v>485</v>
      </c>
      <c r="M493" s="6">
        <v>895</v>
      </c>
      <c r="N493" s="6">
        <v>431</v>
      </c>
      <c r="O493" s="5">
        <v>787</v>
      </c>
      <c r="P493" s="5">
        <v>399</v>
      </c>
      <c r="Q493" s="6">
        <v>753</v>
      </c>
      <c r="R493" s="6">
        <v>287</v>
      </c>
      <c r="S493" s="6">
        <v>73</v>
      </c>
      <c r="T493" s="6">
        <v>87</v>
      </c>
      <c r="U493" s="5">
        <v>220</v>
      </c>
      <c r="V493" s="5">
        <v>338</v>
      </c>
      <c r="W493" s="5">
        <v>157</v>
      </c>
      <c r="X493" s="5">
        <v>220</v>
      </c>
      <c r="Y493" s="5">
        <v>45</v>
      </c>
      <c r="Z493" s="5">
        <v>675</v>
      </c>
      <c r="AA493" s="6">
        <v>363</v>
      </c>
      <c r="AB493" s="6">
        <v>337</v>
      </c>
      <c r="AC493" s="6">
        <v>281</v>
      </c>
      <c r="AD493" s="6">
        <v>234</v>
      </c>
      <c r="AE493" s="5">
        <v>202</v>
      </c>
      <c r="AF493" s="5">
        <v>428</v>
      </c>
      <c r="AG493" s="5">
        <v>478</v>
      </c>
      <c r="AH493" s="5">
        <v>225</v>
      </c>
      <c r="AI493" s="6">
        <v>855</v>
      </c>
      <c r="AJ493" s="6">
        <v>283</v>
      </c>
      <c r="AK493" s="6">
        <v>50</v>
      </c>
      <c r="AL493" s="6">
        <v>72</v>
      </c>
      <c r="AM493" s="6">
        <v>73</v>
      </c>
    </row>
    <row r="494" spans="1:39" ht="19.95" customHeight="1" x14ac:dyDescent="0.3">
      <c r="A494" s="17" t="s">
        <v>171</v>
      </c>
      <c r="B494" s="7">
        <v>0.29812194693830829</v>
      </c>
      <c r="C494" s="8">
        <v>0.38435319323079509</v>
      </c>
      <c r="D494" s="9">
        <v>0.35566979145340899</v>
      </c>
      <c r="E494" s="9">
        <v>0.29183510560996628</v>
      </c>
      <c r="F494" s="10">
        <v>0.2402324658557454</v>
      </c>
      <c r="G494" s="9">
        <v>0.34510706300074101</v>
      </c>
      <c r="H494" s="12">
        <v>7.3428156376946732E-2</v>
      </c>
      <c r="I494" s="12">
        <v>0.2019512581230431</v>
      </c>
      <c r="J494" s="13">
        <v>0.55243587764042223</v>
      </c>
      <c r="K494" s="8">
        <v>0.33590039615775952</v>
      </c>
      <c r="L494" s="10">
        <v>0.23332511852613869</v>
      </c>
      <c r="M494" s="13">
        <v>0.36673227480057091</v>
      </c>
      <c r="N494" s="12">
        <v>0.1624850617264483</v>
      </c>
      <c r="O494" s="8">
        <v>0.52174824479214388</v>
      </c>
      <c r="P494" s="10">
        <v>0</v>
      </c>
      <c r="Q494" s="13">
        <v>0.39662585549267698</v>
      </c>
      <c r="R494" s="12">
        <v>0.19686388999882479</v>
      </c>
      <c r="S494" s="11">
        <v>0.28113552798544439</v>
      </c>
      <c r="T494" s="12">
        <v>0.1128836389127036</v>
      </c>
      <c r="U494" s="9">
        <v>0.30647290287060019</v>
      </c>
      <c r="V494" s="10">
        <v>0.2475078084760943</v>
      </c>
      <c r="W494" s="9">
        <v>0.28092060659080181</v>
      </c>
      <c r="X494" s="9">
        <v>0.3035287206132648</v>
      </c>
      <c r="Y494" s="9">
        <v>0.1774209489520174</v>
      </c>
      <c r="Z494" s="8">
        <v>0.32408919543854442</v>
      </c>
      <c r="AA494" s="12">
        <v>0.19959758594020491</v>
      </c>
      <c r="AB494" s="11">
        <v>0.26934890354495122</v>
      </c>
      <c r="AC494" s="13">
        <v>0.37155222857055947</v>
      </c>
      <c r="AD494" s="13">
        <v>0.39444465374942622</v>
      </c>
      <c r="AE494" s="10">
        <v>0.19772938214073069</v>
      </c>
      <c r="AF494" s="9">
        <v>0.2934159209038581</v>
      </c>
      <c r="AG494" s="8">
        <v>0.32459993656346298</v>
      </c>
      <c r="AH494" s="9">
        <v>0.33958645442315832</v>
      </c>
      <c r="AI494" s="12">
        <v>0.23364784106158709</v>
      </c>
      <c r="AJ494" s="13">
        <v>0.64102142730456135</v>
      </c>
      <c r="AK494" s="12">
        <v>1.9286253577393081E-2</v>
      </c>
      <c r="AL494" s="12">
        <v>0.1579239431776725</v>
      </c>
      <c r="AM494" s="12">
        <v>0.1547066449350529</v>
      </c>
    </row>
    <row r="495" spans="1:39" ht="19.95" customHeight="1" x14ac:dyDescent="0.3">
      <c r="A495" s="16" t="s">
        <v>172</v>
      </c>
      <c r="B495" s="7">
        <v>0.27326846963525447</v>
      </c>
      <c r="C495" s="10">
        <v>0.20357865577007789</v>
      </c>
      <c r="D495" s="9">
        <v>0.29311228286549768</v>
      </c>
      <c r="E495" s="9">
        <v>0.2468942611853846</v>
      </c>
      <c r="F495" s="8">
        <v>0.31828393276778921</v>
      </c>
      <c r="G495" s="9">
        <v>0.25860197600907991</v>
      </c>
      <c r="H495" s="12">
        <v>0.21717894595952181</v>
      </c>
      <c r="I495" s="13">
        <v>0.41044303862059073</v>
      </c>
      <c r="J495" s="12">
        <v>0.18214175016220591</v>
      </c>
      <c r="K495" s="9">
        <v>0.26021062567349801</v>
      </c>
      <c r="L495" s="9">
        <v>0.29857015485419008</v>
      </c>
      <c r="M495" s="13">
        <v>0.33098547011084772</v>
      </c>
      <c r="N495" s="12">
        <v>0.1595261340496025</v>
      </c>
      <c r="O495" s="8">
        <v>0.47825175520785618</v>
      </c>
      <c r="P495" s="10">
        <v>0</v>
      </c>
      <c r="Q495" s="13">
        <v>0.34964612873068851</v>
      </c>
      <c r="R495" s="12">
        <v>0.20353585901848709</v>
      </c>
      <c r="S495" s="11">
        <v>0.24796113830374511</v>
      </c>
      <c r="T495" s="12">
        <v>0.16283468595459799</v>
      </c>
      <c r="U495" s="9">
        <v>0.30722856853774821</v>
      </c>
      <c r="V495" s="9">
        <v>0.26700963328884708</v>
      </c>
      <c r="W495" s="9">
        <v>0.30097302450770752</v>
      </c>
      <c r="X495" s="9">
        <v>0.32329555204924859</v>
      </c>
      <c r="Y495" s="9">
        <v>0.24022231589640711</v>
      </c>
      <c r="Z495" s="9">
        <v>0.25879199961548688</v>
      </c>
      <c r="AA495" s="12">
        <v>0.1170881053349396</v>
      </c>
      <c r="AB495" s="11">
        <v>0.30112034647485753</v>
      </c>
      <c r="AC495" s="13">
        <v>0.3859031269250679</v>
      </c>
      <c r="AD495" s="13">
        <v>0.38937856021090961</v>
      </c>
      <c r="AE495" s="10">
        <v>0.17336507570698739</v>
      </c>
      <c r="AF495" s="9">
        <v>0.2846992776820132</v>
      </c>
      <c r="AG495" s="9">
        <v>0.30430637162325169</v>
      </c>
      <c r="AH495" s="9">
        <v>0.2850848597941632</v>
      </c>
      <c r="AI495" s="13">
        <v>0.36203768262643021</v>
      </c>
      <c r="AJ495" s="12">
        <v>0.11015406223396</v>
      </c>
      <c r="AK495" s="12">
        <v>5.5227961371319863E-2</v>
      </c>
      <c r="AL495" s="12">
        <v>6.9371647788001964E-2</v>
      </c>
      <c r="AM495" s="11">
        <v>0.23990624002475991</v>
      </c>
    </row>
    <row r="496" spans="1:39" ht="19.95" customHeight="1" x14ac:dyDescent="0.3">
      <c r="A496" s="17" t="s">
        <v>43</v>
      </c>
      <c r="B496" s="7">
        <v>0.30488465137098442</v>
      </c>
      <c r="C496" s="9">
        <v>0.25677406218787219</v>
      </c>
      <c r="D496" s="9">
        <v>0.2677934309356641</v>
      </c>
      <c r="E496" s="9">
        <v>0.30553192518782102</v>
      </c>
      <c r="F496" s="9">
        <v>0.33558298562219252</v>
      </c>
      <c r="G496" s="9">
        <v>0.28367222652466773</v>
      </c>
      <c r="H496" s="13">
        <v>0.39635857564151411</v>
      </c>
      <c r="I496" s="11">
        <v>0.32971719839418362</v>
      </c>
      <c r="J496" s="12">
        <v>0.21508746594944239</v>
      </c>
      <c r="K496" s="10">
        <v>0.25643650326233569</v>
      </c>
      <c r="L496" s="8">
        <v>0.38495460628677958</v>
      </c>
      <c r="M496" s="12">
        <v>0.16278916010145811</v>
      </c>
      <c r="N496" s="13">
        <v>0.59853917161633852</v>
      </c>
      <c r="O496" s="10">
        <v>0</v>
      </c>
      <c r="P496" s="8">
        <v>1</v>
      </c>
      <c r="Q496" s="12">
        <v>0.14997766635918861</v>
      </c>
      <c r="R496" s="13">
        <v>0.44487278236293448</v>
      </c>
      <c r="S496" s="11">
        <v>0.37014067589663341</v>
      </c>
      <c r="T496" s="13">
        <v>0.64878133908791225</v>
      </c>
      <c r="U496" s="10">
        <v>0.225564822336703</v>
      </c>
      <c r="V496" s="8">
        <v>0.36400103358521468</v>
      </c>
      <c r="W496" s="9">
        <v>0.3094487254754158</v>
      </c>
      <c r="X496" s="10">
        <v>0.237329461519628</v>
      </c>
      <c r="Y496" s="8">
        <v>0.50364979922676434</v>
      </c>
      <c r="Z496" s="9">
        <v>0.29612507588528542</v>
      </c>
      <c r="AA496" s="13">
        <v>0.53865922865855453</v>
      </c>
      <c r="AB496" s="11">
        <v>0.35024812254738369</v>
      </c>
      <c r="AC496" s="12">
        <v>0.16553901266015</v>
      </c>
      <c r="AD496" s="12">
        <v>9.4477995012816868E-2</v>
      </c>
      <c r="AE496" s="8">
        <v>0.43972771091380192</v>
      </c>
      <c r="AF496" s="9">
        <v>0.31005459034569571</v>
      </c>
      <c r="AG496" s="10">
        <v>0.25258462712939522</v>
      </c>
      <c r="AH496" s="9">
        <v>0.27799171929004313</v>
      </c>
      <c r="AI496" s="11">
        <v>0.31875236689678133</v>
      </c>
      <c r="AJ496" s="12">
        <v>0.18824859728360799</v>
      </c>
      <c r="AK496" s="11">
        <v>0.24027749122933831</v>
      </c>
      <c r="AL496" s="13">
        <v>0.51116969192119466</v>
      </c>
      <c r="AM496" s="13">
        <v>0.42073767064073059</v>
      </c>
    </row>
    <row r="497" spans="1:39" ht="19.95" customHeight="1" x14ac:dyDescent="0.3">
      <c r="A497" s="16" t="s">
        <v>173</v>
      </c>
      <c r="B497" s="7">
        <v>6.9510301549166511E-3</v>
      </c>
      <c r="C497" s="9">
        <v>8.4855792074691027E-3</v>
      </c>
      <c r="D497" s="9">
        <v>4.6662304215193059E-3</v>
      </c>
      <c r="E497" s="9">
        <v>3.4156481245416689E-3</v>
      </c>
      <c r="F497" s="9">
        <v>9.8005971473576065E-3</v>
      </c>
      <c r="G497" s="9">
        <v>5.9883703090006547E-3</v>
      </c>
      <c r="H497" s="11">
        <v>3.0307427572749809E-3</v>
      </c>
      <c r="I497" s="11">
        <v>7.3333558629060918E-3</v>
      </c>
      <c r="J497" s="11">
        <v>9.4118608561173222E-3</v>
      </c>
      <c r="K497" s="9">
        <v>1.003748990823973E-2</v>
      </c>
      <c r="L497" s="9">
        <v>1.769224139758099E-3</v>
      </c>
      <c r="M497" s="12">
        <v>2.256751160354013E-3</v>
      </c>
      <c r="N497" s="13">
        <v>1.6668408967639589E-2</v>
      </c>
      <c r="O497" s="9">
        <v>0</v>
      </c>
      <c r="P497" s="9">
        <v>0</v>
      </c>
      <c r="Q497" s="11">
        <v>5.2402175104903116E-3</v>
      </c>
      <c r="R497" s="11">
        <v>1.1875480803558691E-2</v>
      </c>
      <c r="S497" s="11">
        <v>1.0048540618449991E-2</v>
      </c>
      <c r="T497" s="11">
        <v>1.254523656361866E-2</v>
      </c>
      <c r="U497" s="9">
        <v>5.193481375428812E-3</v>
      </c>
      <c r="V497" s="9">
        <v>1.034342741502102E-2</v>
      </c>
      <c r="W497" s="9">
        <v>4.7043799530500814E-3</v>
      </c>
      <c r="X497" s="9">
        <v>0</v>
      </c>
      <c r="Y497" s="9">
        <v>2.3652198034912569E-2</v>
      </c>
      <c r="Z497" s="9">
        <v>5.5333787033783914E-3</v>
      </c>
      <c r="AA497" s="13">
        <v>1.7778451085561441E-2</v>
      </c>
      <c r="AB497" s="11">
        <v>5.5356588765266956E-3</v>
      </c>
      <c r="AC497" s="11">
        <v>0</v>
      </c>
      <c r="AD497" s="11">
        <v>0</v>
      </c>
      <c r="AE497" s="9">
        <v>1.291318876405158E-2</v>
      </c>
      <c r="AF497" s="9">
        <v>8.5276358005981073E-3</v>
      </c>
      <c r="AG497" s="9">
        <v>4.5571282285056091E-3</v>
      </c>
      <c r="AH497" s="9">
        <v>4.0696720904595607E-3</v>
      </c>
      <c r="AI497" s="11">
        <v>4.4003749841348538E-3</v>
      </c>
      <c r="AJ497" s="11">
        <v>1.3571046304900259E-2</v>
      </c>
      <c r="AK497" s="11">
        <v>0</v>
      </c>
      <c r="AL497" s="11">
        <v>1.472522339891158E-2</v>
      </c>
      <c r="AM497" s="11">
        <v>9.9486014569443483E-3</v>
      </c>
    </row>
    <row r="498" spans="1:39" ht="19.95" customHeight="1" x14ac:dyDescent="0.3">
      <c r="A498" s="17" t="s">
        <v>174</v>
      </c>
      <c r="B498" s="7">
        <v>0.10089996469986739</v>
      </c>
      <c r="C498" s="9">
        <v>0.14132463299609149</v>
      </c>
      <c r="D498" s="9">
        <v>6.6784174311821515E-2</v>
      </c>
      <c r="E498" s="8">
        <v>0.13818452719751301</v>
      </c>
      <c r="F498" s="9">
        <v>7.7273082858111131E-2</v>
      </c>
      <c r="G498" s="9">
        <v>7.9639916124648436E-2</v>
      </c>
      <c r="H498" s="13">
        <v>0.29015871731932907</v>
      </c>
      <c r="I498" s="12">
        <v>3.4242569053316158E-2</v>
      </c>
      <c r="J498" s="12">
        <v>2.8333960758871759E-2</v>
      </c>
      <c r="K498" s="8">
        <v>0.1227782781704717</v>
      </c>
      <c r="L498" s="10">
        <v>6.3221469041548364E-2</v>
      </c>
      <c r="M498" s="13">
        <v>0.1283726774344138</v>
      </c>
      <c r="N498" s="12">
        <v>4.3386847332742687E-2</v>
      </c>
      <c r="O498" s="9">
        <v>0</v>
      </c>
      <c r="P498" s="9">
        <v>0</v>
      </c>
      <c r="Q498" s="11">
        <v>8.834583556041388E-2</v>
      </c>
      <c r="R498" s="11">
        <v>0.12728062732818399</v>
      </c>
      <c r="S498" s="11">
        <v>9.0714117195727098E-2</v>
      </c>
      <c r="T498" s="11">
        <v>3.9794084667987797E-2</v>
      </c>
      <c r="U498" s="9">
        <v>0.13656416763828211</v>
      </c>
      <c r="V498" s="9">
        <v>0.1037517911990672</v>
      </c>
      <c r="W498" s="9">
        <v>9.3342941153416445E-2</v>
      </c>
      <c r="X498" s="9">
        <v>0.1241979022310835</v>
      </c>
      <c r="Y498" s="9">
        <v>5.5054737889898647E-2</v>
      </c>
      <c r="Z498" s="9">
        <v>9.6840864710490485E-2</v>
      </c>
      <c r="AA498" s="11">
        <v>0.1020264704160883</v>
      </c>
      <c r="AB498" s="11">
        <v>6.8453999292015802E-2</v>
      </c>
      <c r="AC498" s="11">
        <v>7.7005631844222627E-2</v>
      </c>
      <c r="AD498" s="11">
        <v>0.110295083030299</v>
      </c>
      <c r="AE498" s="8">
        <v>0.1478303052722125</v>
      </c>
      <c r="AF498" s="9">
        <v>7.907251512094475E-2</v>
      </c>
      <c r="AG498" s="9">
        <v>0.10398290826949109</v>
      </c>
      <c r="AH498" s="9">
        <v>8.8876340875171572E-2</v>
      </c>
      <c r="AI498" s="12">
        <v>7.5384668024551599E-2</v>
      </c>
      <c r="AJ498" s="12">
        <v>2.3982347854485268E-2</v>
      </c>
      <c r="AK498" s="13">
        <v>0.62682047959864096</v>
      </c>
      <c r="AL498" s="13">
        <v>0.2249107805915731</v>
      </c>
      <c r="AM498" s="11">
        <v>0.11155748385869139</v>
      </c>
    </row>
    <row r="499" spans="1:39" ht="19.95" customHeight="1" x14ac:dyDescent="0.3">
      <c r="A499" s="16" t="s">
        <v>175</v>
      </c>
      <c r="B499" s="7">
        <v>1.2127904567596751E-3</v>
      </c>
      <c r="C499" s="9">
        <v>0</v>
      </c>
      <c r="D499" s="9">
        <v>0</v>
      </c>
      <c r="E499" s="9">
        <v>0</v>
      </c>
      <c r="F499" s="8">
        <v>3.885721587488442E-3</v>
      </c>
      <c r="G499" s="9">
        <v>0</v>
      </c>
      <c r="H499" s="11">
        <v>0</v>
      </c>
      <c r="I499" s="11">
        <v>3.389047861028558E-3</v>
      </c>
      <c r="J499" s="11">
        <v>0</v>
      </c>
      <c r="K499" s="9">
        <v>8.9419552289240957E-4</v>
      </c>
      <c r="L499" s="9">
        <v>1.769224139758099E-3</v>
      </c>
      <c r="M499" s="12">
        <v>0</v>
      </c>
      <c r="N499" s="13">
        <v>3.7140035509021689E-3</v>
      </c>
      <c r="O499" s="9">
        <v>0</v>
      </c>
      <c r="P499" s="9">
        <v>0</v>
      </c>
      <c r="Q499" s="11">
        <v>1.192845934140283E-3</v>
      </c>
      <c r="R499" s="11">
        <v>2.4575311559360928E-3</v>
      </c>
      <c r="S499" s="11">
        <v>0</v>
      </c>
      <c r="T499" s="11">
        <v>0</v>
      </c>
      <c r="U499" s="9">
        <v>0</v>
      </c>
      <c r="V499" s="8">
        <v>4.6721836693453594E-3</v>
      </c>
      <c r="W499" s="9">
        <v>4.7043799530500814E-3</v>
      </c>
      <c r="X499" s="8">
        <v>7.3681342014905379E-3</v>
      </c>
      <c r="Y499" s="9">
        <v>0</v>
      </c>
      <c r="Z499" s="9">
        <v>0</v>
      </c>
      <c r="AA499" s="11">
        <v>2.3624802564428181E-3</v>
      </c>
      <c r="AB499" s="11">
        <v>2.2254738527661879E-3</v>
      </c>
      <c r="AC499" s="11">
        <v>0</v>
      </c>
      <c r="AD499" s="11">
        <v>0</v>
      </c>
      <c r="AE499" s="9">
        <v>3.9824517390288153E-3</v>
      </c>
      <c r="AF499" s="9">
        <v>1.9734394700924298E-3</v>
      </c>
      <c r="AG499" s="9">
        <v>0</v>
      </c>
      <c r="AH499" s="9">
        <v>0</v>
      </c>
      <c r="AI499" s="11">
        <v>0</v>
      </c>
      <c r="AJ499" s="11">
        <v>0</v>
      </c>
      <c r="AK499" s="11">
        <v>0</v>
      </c>
      <c r="AL499" s="11">
        <v>0</v>
      </c>
      <c r="AM499" s="13">
        <v>2.1500043091535932E-2</v>
      </c>
    </row>
    <row r="500" spans="1:39" ht="19.95" customHeight="1" x14ac:dyDescent="0.3">
      <c r="A500" s="17" t="s">
        <v>47</v>
      </c>
      <c r="B500" s="7">
        <v>7.7019319588568606E-3</v>
      </c>
      <c r="C500" s="9">
        <v>5.4838766076941063E-3</v>
      </c>
      <c r="D500" s="9">
        <v>1.197409001208842E-2</v>
      </c>
      <c r="E500" s="9">
        <v>1.0793103690673669E-2</v>
      </c>
      <c r="F500" s="9">
        <v>8.16615194369146E-3</v>
      </c>
      <c r="G500" s="9">
        <v>0</v>
      </c>
      <c r="H500" s="11">
        <v>1.4095496661602539E-2</v>
      </c>
      <c r="I500" s="11">
        <v>5.2993103326507409E-3</v>
      </c>
      <c r="J500" s="11">
        <v>5.3951423554461772E-3</v>
      </c>
      <c r="K500" s="9">
        <v>9.250535244586874E-3</v>
      </c>
      <c r="L500" s="9">
        <v>5.1490564068482876E-3</v>
      </c>
      <c r="M500" s="11">
        <v>3.8699990597228428E-3</v>
      </c>
      <c r="N500" s="11">
        <v>8.7683077269600975E-3</v>
      </c>
      <c r="O500" s="9">
        <v>0</v>
      </c>
      <c r="P500" s="9">
        <v>0</v>
      </c>
      <c r="Q500" s="12">
        <v>1.2867022595549401E-3</v>
      </c>
      <c r="R500" s="13">
        <v>1.311382933207474E-2</v>
      </c>
      <c r="S500" s="11">
        <v>0</v>
      </c>
      <c r="T500" s="13">
        <v>2.3161014813179712E-2</v>
      </c>
      <c r="U500" s="9">
        <v>1.122195866932461E-2</v>
      </c>
      <c r="V500" s="9">
        <v>2.7141223664103398E-3</v>
      </c>
      <c r="W500" s="9">
        <v>5.9059423665582741E-3</v>
      </c>
      <c r="X500" s="9">
        <v>4.2802293852845204E-3</v>
      </c>
      <c r="Y500" s="9">
        <v>0</v>
      </c>
      <c r="Z500" s="9">
        <v>1.032672460611269E-2</v>
      </c>
      <c r="AA500" s="13">
        <v>1.8139095837551061E-2</v>
      </c>
      <c r="AB500" s="11">
        <v>0</v>
      </c>
      <c r="AC500" s="11">
        <v>0</v>
      </c>
      <c r="AD500" s="11">
        <v>1.140370799654835E-2</v>
      </c>
      <c r="AE500" s="8">
        <v>2.0156083713340909E-2</v>
      </c>
      <c r="AF500" s="9">
        <v>1.0068727231738151E-2</v>
      </c>
      <c r="AG500" s="9">
        <v>4.5059395568393208E-3</v>
      </c>
      <c r="AH500" s="9">
        <v>0</v>
      </c>
      <c r="AI500" s="12">
        <v>3.8248963010691249E-3</v>
      </c>
      <c r="AJ500" s="11">
        <v>9.8664653632314185E-3</v>
      </c>
      <c r="AK500" s="13">
        <v>4.1777661555362437E-2</v>
      </c>
      <c r="AL500" s="11">
        <v>1.176563718648996E-2</v>
      </c>
      <c r="AM500" s="11">
        <v>1.157857498843135E-2</v>
      </c>
    </row>
    <row r="501" spans="1:39" ht="19.95" customHeight="1" x14ac:dyDescent="0.3">
      <c r="A501" s="16" t="s">
        <v>176</v>
      </c>
      <c r="B501" s="7">
        <v>6.959214785052307E-3</v>
      </c>
      <c r="C501" s="9">
        <v>0</v>
      </c>
      <c r="D501" s="9">
        <v>0</v>
      </c>
      <c r="E501" s="9">
        <v>3.3454290040996881E-3</v>
      </c>
      <c r="F501" s="9">
        <v>6.7750622176242824E-3</v>
      </c>
      <c r="G501" s="8">
        <v>2.6990448031862409E-2</v>
      </c>
      <c r="H501" s="11">
        <v>5.7493652838108136E-3</v>
      </c>
      <c r="I501" s="11">
        <v>7.6242217522809559E-3</v>
      </c>
      <c r="J501" s="11">
        <v>7.1939422774941232E-3</v>
      </c>
      <c r="K501" s="9">
        <v>4.4919760602160378E-3</v>
      </c>
      <c r="L501" s="9">
        <v>1.124114660497872E-2</v>
      </c>
      <c r="M501" s="11">
        <v>4.9936673326326881E-3</v>
      </c>
      <c r="N501" s="11">
        <v>6.9120650293660281E-3</v>
      </c>
      <c r="O501" s="9">
        <v>0</v>
      </c>
      <c r="P501" s="9">
        <v>0</v>
      </c>
      <c r="Q501" s="11">
        <v>7.6847481528464516E-3</v>
      </c>
      <c r="R501" s="11">
        <v>0</v>
      </c>
      <c r="S501" s="11">
        <v>0</v>
      </c>
      <c r="T501" s="11">
        <v>0</v>
      </c>
      <c r="U501" s="9">
        <v>7.7540985719131688E-3</v>
      </c>
      <c r="V501" s="9">
        <v>0</v>
      </c>
      <c r="W501" s="9">
        <v>0</v>
      </c>
      <c r="X501" s="9">
        <v>0</v>
      </c>
      <c r="Y501" s="9">
        <v>0</v>
      </c>
      <c r="Z501" s="9">
        <v>8.2927610407018456E-3</v>
      </c>
      <c r="AA501" s="11">
        <v>4.3485824706573674E-3</v>
      </c>
      <c r="AB501" s="11">
        <v>3.0674954114989651E-3</v>
      </c>
      <c r="AC501" s="11">
        <v>0</v>
      </c>
      <c r="AD501" s="11">
        <v>0</v>
      </c>
      <c r="AE501" s="9">
        <v>4.2958017498463024E-3</v>
      </c>
      <c r="AF501" s="9">
        <v>1.218789344505952E-2</v>
      </c>
      <c r="AG501" s="9">
        <v>5.463088629054042E-3</v>
      </c>
      <c r="AH501" s="9">
        <v>4.3909535270042687E-3</v>
      </c>
      <c r="AI501" s="12">
        <v>1.9521701054458971E-3</v>
      </c>
      <c r="AJ501" s="11">
        <v>1.3156053655253731E-2</v>
      </c>
      <c r="AK501" s="11">
        <v>1.6610152667945289E-2</v>
      </c>
      <c r="AL501" s="11">
        <v>1.0133075936156191E-2</v>
      </c>
      <c r="AM501" s="13">
        <v>3.0064741003853611E-2</v>
      </c>
    </row>
    <row r="504" spans="1:39" x14ac:dyDescent="0.3">
      <c r="A504" s="1" t="s">
        <v>24</v>
      </c>
    </row>
    <row r="505" spans="1:39" ht="36" customHeight="1" x14ac:dyDescent="0.3">
      <c r="A505" s="19" t="s">
        <v>177</v>
      </c>
      <c r="B505" s="33"/>
      <c r="C505" s="33" t="s">
        <v>177</v>
      </c>
      <c r="D505" s="18"/>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c r="AH505" s="18"/>
      <c r="AI505" s="18"/>
      <c r="AJ505" s="18"/>
      <c r="AK505" s="18"/>
      <c r="AL505" s="18"/>
      <c r="AM505" s="18"/>
    </row>
    <row r="506" spans="1:39" ht="22.05" customHeight="1" x14ac:dyDescent="0.3">
      <c r="A506" s="2"/>
      <c r="B506" s="2"/>
      <c r="C506" s="51" t="s">
        <v>1</v>
      </c>
      <c r="D506" s="52"/>
      <c r="E506" s="52"/>
      <c r="F506" s="52"/>
      <c r="G506" s="53"/>
      <c r="H506" s="51" t="s">
        <v>2</v>
      </c>
      <c r="I506" s="52"/>
      <c r="J506" s="53"/>
      <c r="K506" s="51" t="s">
        <v>26</v>
      </c>
      <c r="L506" s="53"/>
      <c r="M506" s="51" t="s">
        <v>28</v>
      </c>
      <c r="N506" s="53"/>
      <c r="O506" s="51" t="s">
        <v>29</v>
      </c>
      <c r="P506" s="53"/>
      <c r="Q506" s="51" t="s">
        <v>30</v>
      </c>
      <c r="R506" s="52"/>
      <c r="S506" s="52"/>
      <c r="T506" s="53"/>
      <c r="U506" s="51" t="s">
        <v>31</v>
      </c>
      <c r="V506" s="52"/>
      <c r="W506" s="52"/>
      <c r="X506" s="52"/>
      <c r="Y506" s="52"/>
      <c r="Z506" s="53"/>
      <c r="AA506" s="51" t="s">
        <v>32</v>
      </c>
      <c r="AB506" s="52"/>
      <c r="AC506" s="52"/>
      <c r="AD506" s="53"/>
      <c r="AE506" s="51" t="s">
        <v>33</v>
      </c>
      <c r="AF506" s="52"/>
      <c r="AG506" s="52"/>
      <c r="AH506" s="53"/>
      <c r="AI506" s="51" t="s">
        <v>34</v>
      </c>
      <c r="AJ506" s="52"/>
      <c r="AK506" s="52"/>
      <c r="AL506" s="52"/>
      <c r="AM506" s="53"/>
    </row>
    <row r="507" spans="1:39" ht="58.05" customHeight="1" x14ac:dyDescent="0.3">
      <c r="A507" s="3" t="s">
        <v>35</v>
      </c>
      <c r="B507" s="3" t="s">
        <v>0</v>
      </c>
      <c r="C507" s="3" t="s">
        <v>3</v>
      </c>
      <c r="D507" s="3" t="s">
        <v>4</v>
      </c>
      <c r="E507" s="3" t="s">
        <v>5</v>
      </c>
      <c r="F507" s="3" t="s">
        <v>6</v>
      </c>
      <c r="G507" s="3" t="s">
        <v>7</v>
      </c>
      <c r="H507" s="3" t="s">
        <v>8</v>
      </c>
      <c r="I507" s="3" t="s">
        <v>9</v>
      </c>
      <c r="J507" s="3" t="s">
        <v>10</v>
      </c>
      <c r="K507" s="3" t="s">
        <v>36</v>
      </c>
      <c r="L507" s="3" t="s">
        <v>37</v>
      </c>
      <c r="M507" s="3" t="s">
        <v>40</v>
      </c>
      <c r="N507" s="3" t="s">
        <v>41</v>
      </c>
      <c r="O507" s="3" t="s">
        <v>42</v>
      </c>
      <c r="P507" s="3" t="s">
        <v>43</v>
      </c>
      <c r="Q507" s="3" t="s">
        <v>44</v>
      </c>
      <c r="R507" s="3" t="s">
        <v>45</v>
      </c>
      <c r="S507" s="3" t="s">
        <v>46</v>
      </c>
      <c r="T507" s="3" t="s">
        <v>47</v>
      </c>
      <c r="U507" s="3" t="s">
        <v>48</v>
      </c>
      <c r="V507" s="3" t="s">
        <v>49</v>
      </c>
      <c r="W507" s="3" t="s">
        <v>50</v>
      </c>
      <c r="X507" s="3" t="s">
        <v>51</v>
      </c>
      <c r="Y507" s="3" t="s">
        <v>52</v>
      </c>
      <c r="Z507" s="3" t="s">
        <v>53</v>
      </c>
      <c r="AA507" s="3" t="s">
        <v>54</v>
      </c>
      <c r="AB507" s="3" t="s">
        <v>55</v>
      </c>
      <c r="AC507" s="3" t="s">
        <v>56</v>
      </c>
      <c r="AD507" s="3" t="s">
        <v>57</v>
      </c>
      <c r="AE507" s="3" t="s">
        <v>58</v>
      </c>
      <c r="AF507" s="3" t="s">
        <v>59</v>
      </c>
      <c r="AG507" s="3" t="s">
        <v>60</v>
      </c>
      <c r="AH507" s="3" t="s">
        <v>61</v>
      </c>
      <c r="AI507" s="3" t="s">
        <v>62</v>
      </c>
      <c r="AJ507" s="3" t="s">
        <v>63</v>
      </c>
      <c r="AK507" s="3" t="s">
        <v>64</v>
      </c>
      <c r="AL507" s="3" t="s">
        <v>65</v>
      </c>
      <c r="AM507" s="3" t="s">
        <v>47</v>
      </c>
    </row>
    <row r="508" spans="1:39" ht="19.95" customHeight="1" x14ac:dyDescent="0.3">
      <c r="A508" s="15" t="s">
        <v>11</v>
      </c>
      <c r="B508" s="4">
        <v>1319.546983361244</v>
      </c>
      <c r="C508" s="5">
        <v>228.38072639703751</v>
      </c>
      <c r="D508" s="5">
        <v>171.18307375907901</v>
      </c>
      <c r="E508" s="5">
        <v>251.7296447753906</v>
      </c>
      <c r="F508" s="5">
        <v>411.8498849272728</v>
      </c>
      <c r="G508" s="5">
        <v>133.38848888874051</v>
      </c>
      <c r="H508" s="6">
        <v>355.06253635883331</v>
      </c>
      <c r="I508" s="6">
        <v>472.20755040645599</v>
      </c>
      <c r="J508" s="6">
        <v>492.2768965959549</v>
      </c>
      <c r="K508" s="5">
        <v>828.13442993164063</v>
      </c>
      <c r="L508" s="5">
        <v>485.98697572946548</v>
      </c>
      <c r="M508" s="6">
        <v>881.76700973510742</v>
      </c>
      <c r="N508" s="6">
        <v>430.89188438653952</v>
      </c>
      <c r="O508" s="5">
        <v>753.97650051116943</v>
      </c>
      <c r="P508" s="5">
        <v>402.30962198972702</v>
      </c>
      <c r="Q508" s="6">
        <v>720.81386578083038</v>
      </c>
      <c r="R508" s="6">
        <v>301.32439941167831</v>
      </c>
      <c r="S508" s="6">
        <v>73.693696200847626</v>
      </c>
      <c r="T508" s="6">
        <v>85.77783328294754</v>
      </c>
      <c r="U508" s="5">
        <v>217.21252238750461</v>
      </c>
      <c r="V508" s="5">
        <v>342.52377516031271</v>
      </c>
      <c r="W508" s="5">
        <v>157.40950071811679</v>
      </c>
      <c r="X508" s="5">
        <v>217.1966395974159</v>
      </c>
      <c r="Y508" s="5">
        <v>45.496964335441589</v>
      </c>
      <c r="Z508" s="5">
        <v>658.08472228050232</v>
      </c>
      <c r="AA508" s="6">
        <v>363.94796812534332</v>
      </c>
      <c r="AB508" s="6">
        <v>332.74446189403528</v>
      </c>
      <c r="AC508" s="6">
        <v>272.31792396306992</v>
      </c>
      <c r="AD508" s="6">
        <v>230.7777935266495</v>
      </c>
      <c r="AE508" s="5">
        <v>215.90214908123019</v>
      </c>
      <c r="AF508" s="5">
        <v>375.24034094810492</v>
      </c>
      <c r="AG508" s="5">
        <v>451.21036946773529</v>
      </c>
      <c r="AH508" s="5">
        <v>277.19412386417389</v>
      </c>
      <c r="AI508" s="6">
        <v>841.39924967288971</v>
      </c>
      <c r="AJ508" s="6">
        <v>269.18494492769241</v>
      </c>
      <c r="AK508" s="6">
        <v>61.449893355369568</v>
      </c>
      <c r="AL508" s="6">
        <v>73.078905582427979</v>
      </c>
      <c r="AM508" s="6">
        <v>74.433989822864532</v>
      </c>
    </row>
    <row r="509" spans="1:39" ht="19.95" customHeight="1" x14ac:dyDescent="0.3">
      <c r="A509" s="14" t="s">
        <v>12</v>
      </c>
      <c r="B509" s="4">
        <v>1333</v>
      </c>
      <c r="C509" s="5">
        <v>226</v>
      </c>
      <c r="D509" s="5">
        <v>176</v>
      </c>
      <c r="E509" s="5">
        <v>256</v>
      </c>
      <c r="F509" s="5">
        <v>413</v>
      </c>
      <c r="G509" s="5">
        <v>139</v>
      </c>
      <c r="H509" s="6">
        <v>286</v>
      </c>
      <c r="I509" s="6">
        <v>532</v>
      </c>
      <c r="J509" s="6">
        <v>515</v>
      </c>
      <c r="K509" s="5">
        <v>843</v>
      </c>
      <c r="L509" s="5">
        <v>485</v>
      </c>
      <c r="M509" s="6">
        <v>895</v>
      </c>
      <c r="N509" s="6">
        <v>431</v>
      </c>
      <c r="O509" s="5">
        <v>787</v>
      </c>
      <c r="P509" s="5">
        <v>399</v>
      </c>
      <c r="Q509" s="6">
        <v>753</v>
      </c>
      <c r="R509" s="6">
        <v>287</v>
      </c>
      <c r="S509" s="6">
        <v>73</v>
      </c>
      <c r="T509" s="6">
        <v>87</v>
      </c>
      <c r="U509" s="5">
        <v>220</v>
      </c>
      <c r="V509" s="5">
        <v>338</v>
      </c>
      <c r="W509" s="5">
        <v>157</v>
      </c>
      <c r="X509" s="5">
        <v>220</v>
      </c>
      <c r="Y509" s="5">
        <v>45</v>
      </c>
      <c r="Z509" s="5">
        <v>675</v>
      </c>
      <c r="AA509" s="6">
        <v>363</v>
      </c>
      <c r="AB509" s="6">
        <v>337</v>
      </c>
      <c r="AC509" s="6">
        <v>281</v>
      </c>
      <c r="AD509" s="6">
        <v>234</v>
      </c>
      <c r="AE509" s="5">
        <v>202</v>
      </c>
      <c r="AF509" s="5">
        <v>428</v>
      </c>
      <c r="AG509" s="5">
        <v>478</v>
      </c>
      <c r="AH509" s="5">
        <v>225</v>
      </c>
      <c r="AI509" s="6">
        <v>855</v>
      </c>
      <c r="AJ509" s="6">
        <v>283</v>
      </c>
      <c r="AK509" s="6">
        <v>50</v>
      </c>
      <c r="AL509" s="6">
        <v>72</v>
      </c>
      <c r="AM509" s="6">
        <v>73</v>
      </c>
    </row>
    <row r="510" spans="1:39" ht="19.95" customHeight="1" x14ac:dyDescent="0.3">
      <c r="A510" s="17" t="s">
        <v>178</v>
      </c>
      <c r="B510" s="7">
        <v>0.475430854915742</v>
      </c>
      <c r="C510" s="9">
        <v>0.46949010051336149</v>
      </c>
      <c r="D510" s="9">
        <v>0.50418790494627785</v>
      </c>
      <c r="E510" s="9">
        <v>0.50983531065421162</v>
      </c>
      <c r="F510" s="9">
        <v>0.44256657892673812</v>
      </c>
      <c r="G510" s="9">
        <v>0.50936598649112608</v>
      </c>
      <c r="H510" s="11">
        <v>0.42603516173577632</v>
      </c>
      <c r="I510" s="11">
        <v>0.46272754821677059</v>
      </c>
      <c r="J510" s="13">
        <v>0.52324369684844618</v>
      </c>
      <c r="K510" s="8">
        <v>0.52670615789105202</v>
      </c>
      <c r="L510" s="10">
        <v>0.38372382863528431</v>
      </c>
      <c r="M510" s="13">
        <v>0.71147292138927787</v>
      </c>
      <c r="N510" s="12">
        <v>0</v>
      </c>
      <c r="O510" s="8">
        <v>0.60026237013177142</v>
      </c>
      <c r="P510" s="10">
        <v>0.21914779679551419</v>
      </c>
      <c r="Q510" s="13">
        <v>0.6688250923588247</v>
      </c>
      <c r="R510" s="12">
        <v>0.28703703367245442</v>
      </c>
      <c r="S510" s="12">
        <v>0.32746605817773938</v>
      </c>
      <c r="T510" s="12">
        <v>5.0803222512503368E-2</v>
      </c>
      <c r="U510" s="8">
        <v>0.6612972529693768</v>
      </c>
      <c r="V510" s="9">
        <v>0.44391061833107548</v>
      </c>
      <c r="W510" s="9">
        <v>0.44858037072134621</v>
      </c>
      <c r="X510" s="8">
        <v>0.6009589736592289</v>
      </c>
      <c r="Y510" s="9">
        <v>0.36057627482686322</v>
      </c>
      <c r="Z510" s="9">
        <v>0.44452711544681778</v>
      </c>
      <c r="AA510" s="12">
        <v>0.33840866744620579</v>
      </c>
      <c r="AB510" s="11">
        <v>0.43257259589047192</v>
      </c>
      <c r="AC510" s="13">
        <v>0.52983155859219844</v>
      </c>
      <c r="AD510" s="13">
        <v>0.64295406352042339</v>
      </c>
      <c r="AE510" s="9">
        <v>0.43545485630966402</v>
      </c>
      <c r="AF510" s="9">
        <v>0.45655475269720192</v>
      </c>
      <c r="AG510" s="8">
        <v>0.51536763748481829</v>
      </c>
      <c r="AH510" s="9">
        <v>0.46711209496793482</v>
      </c>
      <c r="AI510" s="11">
        <v>0.46391014236482642</v>
      </c>
      <c r="AJ510" s="13">
        <v>0.55808571360027315</v>
      </c>
      <c r="AK510" s="11">
        <v>0.40765317246141441</v>
      </c>
      <c r="AL510" s="12">
        <v>0.36452961120557481</v>
      </c>
      <c r="AM510" s="11">
        <v>0.4715824543277265</v>
      </c>
    </row>
    <row r="511" spans="1:39" ht="19.95" customHeight="1" x14ac:dyDescent="0.3">
      <c r="A511" s="16" t="s">
        <v>179</v>
      </c>
      <c r="B511" s="7">
        <v>9.2246936024056508E-2</v>
      </c>
      <c r="C511" s="9">
        <v>8.543778842184617E-2</v>
      </c>
      <c r="D511" s="9">
        <v>0.10949458395849131</v>
      </c>
      <c r="E511" s="10">
        <v>5.2790038519207383E-2</v>
      </c>
      <c r="F511" s="9">
        <v>0.1213124212000344</v>
      </c>
      <c r="G511" s="9">
        <v>0.102103304576764</v>
      </c>
      <c r="H511" s="13">
        <v>0.12350000219054651</v>
      </c>
      <c r="I511" s="11">
        <v>9.8354092145037861E-2</v>
      </c>
      <c r="J511" s="12">
        <v>6.3846988208959968E-2</v>
      </c>
      <c r="K511" s="10">
        <v>7.5792056755950118E-2</v>
      </c>
      <c r="L511" s="8">
        <v>0.11979259372731881</v>
      </c>
      <c r="M511" s="13">
        <v>0.13804572501689391</v>
      </c>
      <c r="N511" s="12">
        <v>0</v>
      </c>
      <c r="O511" s="8">
        <v>0.1045217177528249</v>
      </c>
      <c r="P511" s="10">
        <v>6.0409066298448527E-2</v>
      </c>
      <c r="Q511" s="11">
        <v>0.10301653666593261</v>
      </c>
      <c r="R511" s="11">
        <v>0.11076241087563481</v>
      </c>
      <c r="S511" s="11">
        <v>6.7443491675934886E-2</v>
      </c>
      <c r="T511" s="12">
        <v>1.0047345565483109E-2</v>
      </c>
      <c r="U511" s="8">
        <v>0.1392742312978994</v>
      </c>
      <c r="V511" s="9">
        <v>8.2942807533443103E-2</v>
      </c>
      <c r="W511" s="9">
        <v>7.1454716695369694E-2</v>
      </c>
      <c r="X511" s="9">
        <v>9.4955764542156304E-2</v>
      </c>
      <c r="Y511" s="9">
        <v>6.7054094934273556E-2</v>
      </c>
      <c r="Z511" s="9">
        <v>8.6896895493160126E-2</v>
      </c>
      <c r="AA511" s="11">
        <v>7.3943342782816099E-2</v>
      </c>
      <c r="AB511" s="11">
        <v>9.6836789131419868E-2</v>
      </c>
      <c r="AC511" s="11">
        <v>0.112925962179412</v>
      </c>
      <c r="AD511" s="11">
        <v>0.109061748654645</v>
      </c>
      <c r="AE511" s="9">
        <v>8.478479648014417E-2</v>
      </c>
      <c r="AF511" s="8">
        <v>0.1202232152144122</v>
      </c>
      <c r="AG511" s="9">
        <v>8.235736455786867E-2</v>
      </c>
      <c r="AH511" s="9">
        <v>7.6285344483950232E-2</v>
      </c>
      <c r="AI511" s="11">
        <v>0.10091382103176171</v>
      </c>
      <c r="AJ511" s="11">
        <v>6.7444954149369227E-2</v>
      </c>
      <c r="AK511" s="11">
        <v>0.1136157755946276</v>
      </c>
      <c r="AL511" s="11">
        <v>0.1201947578473006</v>
      </c>
      <c r="AM511" s="12">
        <v>3.8890941378394633E-2</v>
      </c>
    </row>
    <row r="512" spans="1:39" ht="19.95" customHeight="1" x14ac:dyDescent="0.3">
      <c r="A512" s="17" t="s">
        <v>180</v>
      </c>
      <c r="B512" s="7">
        <v>0.10055685386914009</v>
      </c>
      <c r="C512" s="9">
        <v>6.9553416427687351E-2</v>
      </c>
      <c r="D512" s="9">
        <v>8.2992273425472551E-2</v>
      </c>
      <c r="E512" s="9">
        <v>0.1203504949187609</v>
      </c>
      <c r="F512" s="8">
        <v>0.12974119459616701</v>
      </c>
      <c r="G512" s="10">
        <v>4.102938838985154E-2</v>
      </c>
      <c r="H512" s="11">
        <v>0.1205950450506116</v>
      </c>
      <c r="I512" s="11">
        <v>0.1106521992341577</v>
      </c>
      <c r="J512" s="12">
        <v>7.6420215785125228E-2</v>
      </c>
      <c r="K512" s="9">
        <v>9.6136528406115404E-2</v>
      </c>
      <c r="L512" s="9">
        <v>0.10921182394332619</v>
      </c>
      <c r="M512" s="13">
        <v>0.15048135359382819</v>
      </c>
      <c r="N512" s="12">
        <v>0</v>
      </c>
      <c r="O512" s="9">
        <v>0.11118894198114029</v>
      </c>
      <c r="P512" s="9">
        <v>7.7238259553185196E-2</v>
      </c>
      <c r="Q512" s="11">
        <v>0.1110497739368559</v>
      </c>
      <c r="R512" s="11">
        <v>0.1082010919669833</v>
      </c>
      <c r="S512" s="11">
        <v>0.1050656975441301</v>
      </c>
      <c r="T512" s="12">
        <v>1.8680276373554058E-2</v>
      </c>
      <c r="U512" s="9">
        <v>6.6761550656453172E-2</v>
      </c>
      <c r="V512" s="9">
        <v>8.4428003456218981E-2</v>
      </c>
      <c r="W512" s="9">
        <v>9.2389246772393324E-2</v>
      </c>
      <c r="X512" s="10">
        <v>4.7640066631263057E-2</v>
      </c>
      <c r="Y512" s="9">
        <v>0.12370269269489841</v>
      </c>
      <c r="Z512" s="9">
        <v>0.11378912448188321</v>
      </c>
      <c r="AA512" s="11">
        <v>0.11875646167620529</v>
      </c>
      <c r="AB512" s="11">
        <v>9.7116480095888358E-2</v>
      </c>
      <c r="AC512" s="11">
        <v>9.3043220551532815E-2</v>
      </c>
      <c r="AD512" s="11">
        <v>0.1017781017079074</v>
      </c>
      <c r="AE512" s="9">
        <v>0.106784053353726</v>
      </c>
      <c r="AF512" s="9">
        <v>0.10955272671359439</v>
      </c>
      <c r="AG512" s="9">
        <v>0.100848382474448</v>
      </c>
      <c r="AH512" s="9">
        <v>8.3054243038734668E-2</v>
      </c>
      <c r="AI512" s="13">
        <v>0.1143581245092458</v>
      </c>
      <c r="AJ512" s="12">
        <v>6.3810143106389397E-2</v>
      </c>
      <c r="AK512" s="11">
        <v>0.1142267936168201</v>
      </c>
      <c r="AL512" s="11">
        <v>0.11871481874504169</v>
      </c>
      <c r="AM512" s="11">
        <v>4.8326710115880703E-2</v>
      </c>
    </row>
    <row r="513" spans="1:39" ht="19.95" customHeight="1" x14ac:dyDescent="0.3">
      <c r="A513" s="16" t="s">
        <v>181</v>
      </c>
      <c r="B513" s="7">
        <v>9.8580165412788884E-2</v>
      </c>
      <c r="C513" s="9">
        <v>0.1131855696156617</v>
      </c>
      <c r="D513" s="9">
        <v>9.5074673557336634E-2</v>
      </c>
      <c r="E513" s="9">
        <v>7.5042391078290499E-2</v>
      </c>
      <c r="F513" s="9">
        <v>9.4037439857114699E-2</v>
      </c>
      <c r="G513" s="9">
        <v>0.1228982253258853</v>
      </c>
      <c r="H513" s="11">
        <v>9.2788574313927688E-2</v>
      </c>
      <c r="I513" s="11">
        <v>9.9771281499075812E-2</v>
      </c>
      <c r="J513" s="11">
        <v>0.1016148863718466</v>
      </c>
      <c r="K513" s="9">
        <v>9.5099608761848378E-2</v>
      </c>
      <c r="L513" s="9">
        <v>0.1056116771934939</v>
      </c>
      <c r="M513" s="12">
        <v>0</v>
      </c>
      <c r="N513" s="13">
        <v>0.30188816406903213</v>
      </c>
      <c r="O513" s="10">
        <v>3.5777884677938E-2</v>
      </c>
      <c r="P513" s="8">
        <v>0.22828827566541099</v>
      </c>
      <c r="Q513" s="12">
        <v>3.5310270667868529E-2</v>
      </c>
      <c r="R513" s="13">
        <v>0.16272001532322611</v>
      </c>
      <c r="S513" s="13">
        <v>0.14984231819577651</v>
      </c>
      <c r="T513" s="13">
        <v>0.21603388740145399</v>
      </c>
      <c r="U513" s="10">
        <v>4.0361991112238149E-2</v>
      </c>
      <c r="V513" s="9">
        <v>0.11155658276389301</v>
      </c>
      <c r="W513" s="9">
        <v>9.4406839536881323E-2</v>
      </c>
      <c r="X513" s="9">
        <v>9.4576460729706324E-2</v>
      </c>
      <c r="Y513" s="8">
        <v>0.21835378468462921</v>
      </c>
      <c r="Z513" s="9">
        <v>0.1046060179312259</v>
      </c>
      <c r="AA513" s="13">
        <v>0.1602227596886325</v>
      </c>
      <c r="AB513" s="11">
        <v>0.1250136182534482</v>
      </c>
      <c r="AC513" s="12">
        <v>3.498971486237986E-2</v>
      </c>
      <c r="AD513" s="12">
        <v>4.3881127097675533E-2</v>
      </c>
      <c r="AE513" s="8">
        <v>0.15924331223838559</v>
      </c>
      <c r="AF513" s="9">
        <v>0.1004101201839555</v>
      </c>
      <c r="AG513" s="10">
        <v>7.3651559093338703E-2</v>
      </c>
      <c r="AH513" s="9">
        <v>8.9431591413952974E-2</v>
      </c>
      <c r="AI513" s="11">
        <v>8.7973512182854624E-2</v>
      </c>
      <c r="AJ513" s="11">
        <v>9.707192623612762E-2</v>
      </c>
      <c r="AK513" s="11">
        <v>0.1247105190403396</v>
      </c>
      <c r="AL513" s="11">
        <v>0.1405759015901942</v>
      </c>
      <c r="AM513" s="13">
        <v>0.16112841087524271</v>
      </c>
    </row>
    <row r="514" spans="1:39" ht="19.95" customHeight="1" x14ac:dyDescent="0.3">
      <c r="A514" s="17" t="s">
        <v>182</v>
      </c>
      <c r="B514" s="7">
        <v>0.21064531639740519</v>
      </c>
      <c r="C514" s="9">
        <v>0.2495779728316363</v>
      </c>
      <c r="D514" s="9">
        <v>0.1861711469587502</v>
      </c>
      <c r="E514" s="9">
        <v>0.2192048077831148</v>
      </c>
      <c r="F514" s="9">
        <v>0.1950171169065954</v>
      </c>
      <c r="G514" s="9">
        <v>0.20333981401361689</v>
      </c>
      <c r="H514" s="11">
        <v>0.21251741088741949</v>
      </c>
      <c r="I514" s="11">
        <v>0.2056637009479462</v>
      </c>
      <c r="J514" s="11">
        <v>0.21407356139975661</v>
      </c>
      <c r="K514" s="10">
        <v>0.18423635902650301</v>
      </c>
      <c r="L514" s="8">
        <v>0.25799851831024012</v>
      </c>
      <c r="M514" s="12">
        <v>0</v>
      </c>
      <c r="N514" s="13">
        <v>0.64507223710443562</v>
      </c>
      <c r="O514" s="10">
        <v>0.1467528993168839</v>
      </c>
      <c r="P514" s="8">
        <v>0.36274845085792218</v>
      </c>
      <c r="Q514" s="12">
        <v>6.5652672120472863E-2</v>
      </c>
      <c r="R514" s="13">
        <v>0.31215299826840959</v>
      </c>
      <c r="S514" s="13">
        <v>0.33934324859265858</v>
      </c>
      <c r="T514" s="13">
        <v>0.67978727722591292</v>
      </c>
      <c r="U514" s="10">
        <v>6.2827238933133037E-2</v>
      </c>
      <c r="V514" s="8">
        <v>0.25184505347669978</v>
      </c>
      <c r="W514" s="8">
        <v>0.28338991357179438</v>
      </c>
      <c r="X514" s="10">
        <v>0.14087789664672251</v>
      </c>
      <c r="Y514" s="9">
        <v>0.2303131528593356</v>
      </c>
      <c r="Z514" s="9">
        <v>0.23153912254425699</v>
      </c>
      <c r="AA514" s="13">
        <v>0.26912484253030672</v>
      </c>
      <c r="AB514" s="11">
        <v>0.22829386306579141</v>
      </c>
      <c r="AC514" s="11">
        <v>0.22634261931041921</v>
      </c>
      <c r="AD514" s="12">
        <v>9.7436753909617688E-2</v>
      </c>
      <c r="AE514" s="9">
        <v>0.164928349428622</v>
      </c>
      <c r="AF514" s="9">
        <v>0.18671068183259321</v>
      </c>
      <c r="AG514" s="9">
        <v>0.21210734111781079</v>
      </c>
      <c r="AH514" s="8">
        <v>0.2762742369702425</v>
      </c>
      <c r="AI514" s="11">
        <v>0.2176035746390699</v>
      </c>
      <c r="AJ514" s="11">
        <v>0.19640154406673749</v>
      </c>
      <c r="AK514" s="11">
        <v>0.17452050288591059</v>
      </c>
      <c r="AL514" s="11">
        <v>0.20217765193241061</v>
      </c>
      <c r="AM514" s="11">
        <v>0.22163773261046321</v>
      </c>
    </row>
    <row r="515" spans="1:39" ht="19.95" customHeight="1" x14ac:dyDescent="0.3">
      <c r="A515" s="16" t="s">
        <v>183</v>
      </c>
      <c r="B515" s="7">
        <v>6.8711346335068278E-3</v>
      </c>
      <c r="C515" s="9">
        <v>7.2712755821128334E-3</v>
      </c>
      <c r="D515" s="9">
        <v>5.4307439326524258E-3</v>
      </c>
      <c r="E515" s="9">
        <v>1.019757424054185E-2</v>
      </c>
      <c r="F515" s="9">
        <v>4.7086325016078914E-3</v>
      </c>
      <c r="G515" s="9">
        <v>8.4571704719614837E-3</v>
      </c>
      <c r="H515" s="11">
        <v>0</v>
      </c>
      <c r="I515" s="11">
        <v>9.0822164096519171E-3</v>
      </c>
      <c r="J515" s="11">
        <v>9.7061102153887177E-3</v>
      </c>
      <c r="K515" s="9">
        <v>6.5795795554306974E-3</v>
      </c>
      <c r="L515" s="9">
        <v>7.4446616766957636E-3</v>
      </c>
      <c r="M515" s="12">
        <v>0</v>
      </c>
      <c r="N515" s="13">
        <v>2.1041902403943581E-2</v>
      </c>
      <c r="O515" s="10">
        <v>1.4961861394415001E-3</v>
      </c>
      <c r="P515" s="8">
        <v>1.9732801192078368E-2</v>
      </c>
      <c r="Q515" s="11">
        <v>5.3139622032529763E-3</v>
      </c>
      <c r="R515" s="11">
        <v>9.013436205402325E-3</v>
      </c>
      <c r="S515" s="11">
        <v>1.083918581376042E-2</v>
      </c>
      <c r="T515" s="11">
        <v>1.0047345565483109E-2</v>
      </c>
      <c r="U515" s="9">
        <v>3.9584268881823264E-3</v>
      </c>
      <c r="V515" s="9">
        <v>9.487400203955304E-3</v>
      </c>
      <c r="W515" s="9">
        <v>0</v>
      </c>
      <c r="X515" s="9">
        <v>3.594507403756074E-3</v>
      </c>
      <c r="Y515" s="9">
        <v>0</v>
      </c>
      <c r="Z515" s="9">
        <v>7.532928187954202E-3</v>
      </c>
      <c r="AA515" s="11">
        <v>9.9229429831015365E-3</v>
      </c>
      <c r="AB515" s="11">
        <v>7.5155066325704404E-3</v>
      </c>
      <c r="AC515" s="11">
        <v>2.8669245040577169E-3</v>
      </c>
      <c r="AD515" s="11">
        <v>4.8882051097310234E-3</v>
      </c>
      <c r="AE515" s="9">
        <v>8.9820771224579654E-3</v>
      </c>
      <c r="AF515" s="9">
        <v>8.8764036661091675E-3</v>
      </c>
      <c r="AG515" s="9">
        <v>3.596678387160161E-3</v>
      </c>
      <c r="AH515" s="9">
        <v>7.8424891251847907E-3</v>
      </c>
      <c r="AI515" s="11">
        <v>6.0464408917225683E-3</v>
      </c>
      <c r="AJ515" s="11">
        <v>7.3192534778717278E-3</v>
      </c>
      <c r="AK515" s="11">
        <v>0</v>
      </c>
      <c r="AL515" s="11">
        <v>1.4770744803586309E-2</v>
      </c>
      <c r="AM515" s="11">
        <v>1.24896091342445E-2</v>
      </c>
    </row>
    <row r="516" spans="1:39" ht="19.95" customHeight="1" x14ac:dyDescent="0.3">
      <c r="A516" s="17" t="s">
        <v>184</v>
      </c>
      <c r="B516" s="7">
        <v>1.0448697834492451E-2</v>
      </c>
      <c r="C516" s="9">
        <v>5.4838766076941063E-3</v>
      </c>
      <c r="D516" s="9">
        <v>9.3324608430386119E-3</v>
      </c>
      <c r="E516" s="9">
        <v>5.4793341783779389E-3</v>
      </c>
      <c r="F516" s="9">
        <v>9.7390184478516936E-3</v>
      </c>
      <c r="G516" s="9">
        <v>6.9531699290208727E-3</v>
      </c>
      <c r="H516" s="11">
        <v>1.4823994648683329E-2</v>
      </c>
      <c r="I516" s="11">
        <v>8.4496512147091626E-3</v>
      </c>
      <c r="J516" s="11">
        <v>9.210494130625654E-3</v>
      </c>
      <c r="K516" s="9">
        <v>1.034563210240752E-2</v>
      </c>
      <c r="L516" s="9">
        <v>1.07409741923902E-2</v>
      </c>
      <c r="M516" s="12">
        <v>0</v>
      </c>
      <c r="N516" s="13">
        <v>3.1997696422588699E-2</v>
      </c>
      <c r="O516" s="10">
        <v>0</v>
      </c>
      <c r="P516" s="8">
        <v>3.0293120156102919E-2</v>
      </c>
      <c r="Q516" s="11">
        <v>6.7243910879624998E-3</v>
      </c>
      <c r="R516" s="11">
        <v>1.011301368788952E-2</v>
      </c>
      <c r="S516" s="11">
        <v>0</v>
      </c>
      <c r="T516" s="11">
        <v>1.460064535560936E-2</v>
      </c>
      <c r="U516" s="9">
        <v>2.0063185205932029E-2</v>
      </c>
      <c r="V516" s="9">
        <v>9.6569663450852463E-3</v>
      </c>
      <c r="W516" s="9">
        <v>9.7789127022150975E-3</v>
      </c>
      <c r="X516" s="9">
        <v>1.7396330387166911E-2</v>
      </c>
      <c r="Y516" s="9">
        <v>0</v>
      </c>
      <c r="Z516" s="9">
        <v>7.2065511716660749E-3</v>
      </c>
      <c r="AA516" s="13">
        <v>1.908576683686334E-2</v>
      </c>
      <c r="AB516" s="11">
        <v>1.265114693040975E-2</v>
      </c>
      <c r="AC516" s="11">
        <v>0</v>
      </c>
      <c r="AD516" s="11">
        <v>0</v>
      </c>
      <c r="AE516" s="8">
        <v>2.605506383501428E-2</v>
      </c>
      <c r="AF516" s="9">
        <v>1.2655230668517181E-2</v>
      </c>
      <c r="AG516" s="9">
        <v>7.5650973277160962E-3</v>
      </c>
      <c r="AH516" s="9">
        <v>0</v>
      </c>
      <c r="AI516" s="12">
        <v>5.8336817311990608E-3</v>
      </c>
      <c r="AJ516" s="11">
        <v>6.4209798437204358E-3</v>
      </c>
      <c r="AK516" s="13">
        <v>6.5273236400887641E-2</v>
      </c>
      <c r="AL516" s="11">
        <v>1.0133075936156191E-2</v>
      </c>
      <c r="AM516" s="13">
        <v>3.2231426271783367E-2</v>
      </c>
    </row>
    <row r="517" spans="1:39" ht="19.95" customHeight="1" x14ac:dyDescent="0.3">
      <c r="A517" s="16" t="s">
        <v>47</v>
      </c>
      <c r="B517" s="7">
        <v>2.9057475979581979E-3</v>
      </c>
      <c r="C517" s="9">
        <v>0</v>
      </c>
      <c r="D517" s="9">
        <v>0</v>
      </c>
      <c r="E517" s="9">
        <v>7.1000486274950519E-3</v>
      </c>
      <c r="F517" s="9">
        <v>2.8775975638907839E-3</v>
      </c>
      <c r="G517" s="9">
        <v>0</v>
      </c>
      <c r="H517" s="11">
        <v>3.337829548870499E-3</v>
      </c>
      <c r="I517" s="11">
        <v>3.6459802907404721E-3</v>
      </c>
      <c r="J517" s="11">
        <v>1.8840470398511621E-3</v>
      </c>
      <c r="K517" s="9">
        <v>3.5917484900028218E-3</v>
      </c>
      <c r="L517" s="9">
        <v>1.769224139758099E-3</v>
      </c>
      <c r="M517" s="11">
        <v>0</v>
      </c>
      <c r="N517" s="11">
        <v>0</v>
      </c>
      <c r="O517" s="9">
        <v>0</v>
      </c>
      <c r="P517" s="9">
        <v>2.1422294813375851E-3</v>
      </c>
      <c r="Q517" s="11">
        <v>1.2867022595549401E-3</v>
      </c>
      <c r="R517" s="11">
        <v>0</v>
      </c>
      <c r="S517" s="11">
        <v>0</v>
      </c>
      <c r="T517" s="11">
        <v>0</v>
      </c>
      <c r="U517" s="9">
        <v>5.4561229367851424E-3</v>
      </c>
      <c r="V517" s="9">
        <v>2.51614514189213E-3</v>
      </c>
      <c r="W517" s="9">
        <v>0</v>
      </c>
      <c r="X517" s="9">
        <v>0</v>
      </c>
      <c r="Y517" s="9">
        <v>0</v>
      </c>
      <c r="Z517" s="9">
        <v>2.7159006407164589E-3</v>
      </c>
      <c r="AA517" s="13">
        <v>1.053521605586874E-2</v>
      </c>
      <c r="AB517" s="11">
        <v>0</v>
      </c>
      <c r="AC517" s="11">
        <v>0</v>
      </c>
      <c r="AD517" s="11">
        <v>0</v>
      </c>
      <c r="AE517" s="8">
        <v>1.3767491231985901E-2</v>
      </c>
      <c r="AF517" s="9">
        <v>2.296766735353126E-3</v>
      </c>
      <c r="AG517" s="9">
        <v>0</v>
      </c>
      <c r="AH517" s="9">
        <v>0</v>
      </c>
      <c r="AI517" s="11">
        <v>2.432825747352871E-3</v>
      </c>
      <c r="AJ517" s="11">
        <v>3.4454855195109831E-3</v>
      </c>
      <c r="AK517" s="11">
        <v>0</v>
      </c>
      <c r="AL517" s="11">
        <v>1.176563718648996E-2</v>
      </c>
      <c r="AM517" s="11">
        <v>0</v>
      </c>
    </row>
    <row r="518" spans="1:39" ht="19.95" customHeight="1" x14ac:dyDescent="0.3">
      <c r="A518" s="17" t="s">
        <v>176</v>
      </c>
      <c r="B518" s="7">
        <v>2.3142933149098589E-3</v>
      </c>
      <c r="C518" s="9">
        <v>0</v>
      </c>
      <c r="D518" s="9">
        <v>7.3162123779803804E-3</v>
      </c>
      <c r="E518" s="9">
        <v>0</v>
      </c>
      <c r="F518" s="9">
        <v>0</v>
      </c>
      <c r="G518" s="9">
        <v>5.8529408017737299E-3</v>
      </c>
      <c r="H518" s="11">
        <v>6.4019816241646602E-3</v>
      </c>
      <c r="I518" s="11">
        <v>1.653330041910269E-3</v>
      </c>
      <c r="J518" s="11">
        <v>0</v>
      </c>
      <c r="K518" s="9">
        <v>1.5123290106900679E-3</v>
      </c>
      <c r="L518" s="9">
        <v>3.706698181492597E-3</v>
      </c>
      <c r="M518" s="11">
        <v>0</v>
      </c>
      <c r="N518" s="11">
        <v>0</v>
      </c>
      <c r="O518" s="9">
        <v>0</v>
      </c>
      <c r="P518" s="9">
        <v>0</v>
      </c>
      <c r="Q518" s="11">
        <v>2.8205986992749419E-3</v>
      </c>
      <c r="R518" s="11">
        <v>0</v>
      </c>
      <c r="S518" s="11">
        <v>0</v>
      </c>
      <c r="T518" s="11">
        <v>0</v>
      </c>
      <c r="U518" s="9">
        <v>0</v>
      </c>
      <c r="V518" s="9">
        <v>3.6564227477369452E-3</v>
      </c>
      <c r="W518" s="9">
        <v>0</v>
      </c>
      <c r="X518" s="9">
        <v>0</v>
      </c>
      <c r="Y518" s="9">
        <v>0</v>
      </c>
      <c r="Z518" s="9">
        <v>1.186344102319213E-3</v>
      </c>
      <c r="AA518" s="11">
        <v>0</v>
      </c>
      <c r="AB518" s="11">
        <v>0</v>
      </c>
      <c r="AC518" s="11">
        <v>0</v>
      </c>
      <c r="AD518" s="11">
        <v>0</v>
      </c>
      <c r="AE518" s="9">
        <v>0</v>
      </c>
      <c r="AF518" s="9">
        <v>2.7201022882633119E-3</v>
      </c>
      <c r="AG518" s="9">
        <v>4.5059395568393208E-3</v>
      </c>
      <c r="AH518" s="9">
        <v>0</v>
      </c>
      <c r="AI518" s="11">
        <v>9.2787690196701432E-4</v>
      </c>
      <c r="AJ518" s="11">
        <v>0</v>
      </c>
      <c r="AK518" s="11">
        <v>0</v>
      </c>
      <c r="AL518" s="13">
        <v>1.7137800753245652E-2</v>
      </c>
      <c r="AM518" s="13">
        <v>1.3712715286264429E-2</v>
      </c>
    </row>
    <row r="521" spans="1:39" x14ac:dyDescent="0.3">
      <c r="A521" s="1" t="s">
        <v>24</v>
      </c>
    </row>
    <row r="522" spans="1:39" ht="40.049999999999997" customHeight="1" x14ac:dyDescent="0.3">
      <c r="A522" s="19" t="s">
        <v>185</v>
      </c>
      <c r="B522" s="33"/>
      <c r="C522" s="33" t="s">
        <v>185</v>
      </c>
      <c r="D522" s="18"/>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c r="AH522" s="18"/>
      <c r="AI522" s="18"/>
      <c r="AJ522" s="18"/>
      <c r="AK522" s="18"/>
      <c r="AL522" s="18"/>
      <c r="AM522" s="18"/>
    </row>
    <row r="523" spans="1:39" ht="22.05" customHeight="1" x14ac:dyDescent="0.3">
      <c r="A523" s="2"/>
      <c r="B523" s="2"/>
      <c r="C523" s="51" t="s">
        <v>1</v>
      </c>
      <c r="D523" s="52"/>
      <c r="E523" s="52"/>
      <c r="F523" s="52"/>
      <c r="G523" s="53"/>
      <c r="H523" s="51" t="s">
        <v>2</v>
      </c>
      <c r="I523" s="52"/>
      <c r="J523" s="53"/>
      <c r="K523" s="51" t="s">
        <v>26</v>
      </c>
      <c r="L523" s="53"/>
      <c r="M523" s="51" t="s">
        <v>28</v>
      </c>
      <c r="N523" s="53"/>
      <c r="O523" s="51" t="s">
        <v>29</v>
      </c>
      <c r="P523" s="53"/>
      <c r="Q523" s="51" t="s">
        <v>30</v>
      </c>
      <c r="R523" s="52"/>
      <c r="S523" s="52"/>
      <c r="T523" s="53"/>
      <c r="U523" s="51" t="s">
        <v>31</v>
      </c>
      <c r="V523" s="52"/>
      <c r="W523" s="52"/>
      <c r="X523" s="52"/>
      <c r="Y523" s="52"/>
      <c r="Z523" s="53"/>
      <c r="AA523" s="51" t="s">
        <v>32</v>
      </c>
      <c r="AB523" s="52"/>
      <c r="AC523" s="52"/>
      <c r="AD523" s="53"/>
      <c r="AE523" s="51" t="s">
        <v>33</v>
      </c>
      <c r="AF523" s="52"/>
      <c r="AG523" s="52"/>
      <c r="AH523" s="53"/>
      <c r="AI523" s="51" t="s">
        <v>34</v>
      </c>
      <c r="AJ523" s="52"/>
      <c r="AK523" s="52"/>
      <c r="AL523" s="52"/>
      <c r="AM523" s="53"/>
    </row>
    <row r="524" spans="1:39" ht="58.05" customHeight="1" x14ac:dyDescent="0.3">
      <c r="A524" s="3" t="s">
        <v>35</v>
      </c>
      <c r="B524" s="3" t="s">
        <v>0</v>
      </c>
      <c r="C524" s="3" t="s">
        <v>3</v>
      </c>
      <c r="D524" s="3" t="s">
        <v>4</v>
      </c>
      <c r="E524" s="3" t="s">
        <v>5</v>
      </c>
      <c r="F524" s="3" t="s">
        <v>6</v>
      </c>
      <c r="G524" s="3" t="s">
        <v>7</v>
      </c>
      <c r="H524" s="3" t="s">
        <v>8</v>
      </c>
      <c r="I524" s="3" t="s">
        <v>9</v>
      </c>
      <c r="J524" s="3" t="s">
        <v>10</v>
      </c>
      <c r="K524" s="3" t="s">
        <v>36</v>
      </c>
      <c r="L524" s="3" t="s">
        <v>37</v>
      </c>
      <c r="M524" s="3" t="s">
        <v>40</v>
      </c>
      <c r="N524" s="3" t="s">
        <v>41</v>
      </c>
      <c r="O524" s="3" t="s">
        <v>42</v>
      </c>
      <c r="P524" s="3" t="s">
        <v>43</v>
      </c>
      <c r="Q524" s="3" t="s">
        <v>44</v>
      </c>
      <c r="R524" s="3" t="s">
        <v>45</v>
      </c>
      <c r="S524" s="3" t="s">
        <v>46</v>
      </c>
      <c r="T524" s="3" t="s">
        <v>47</v>
      </c>
      <c r="U524" s="3" t="s">
        <v>48</v>
      </c>
      <c r="V524" s="3" t="s">
        <v>49</v>
      </c>
      <c r="W524" s="3" t="s">
        <v>50</v>
      </c>
      <c r="X524" s="3" t="s">
        <v>51</v>
      </c>
      <c r="Y524" s="3" t="s">
        <v>52</v>
      </c>
      <c r="Z524" s="3" t="s">
        <v>53</v>
      </c>
      <c r="AA524" s="3" t="s">
        <v>54</v>
      </c>
      <c r="AB524" s="3" t="s">
        <v>55</v>
      </c>
      <c r="AC524" s="3" t="s">
        <v>56</v>
      </c>
      <c r="AD524" s="3" t="s">
        <v>57</v>
      </c>
      <c r="AE524" s="3" t="s">
        <v>58</v>
      </c>
      <c r="AF524" s="3" t="s">
        <v>59</v>
      </c>
      <c r="AG524" s="3" t="s">
        <v>60</v>
      </c>
      <c r="AH524" s="3" t="s">
        <v>61</v>
      </c>
      <c r="AI524" s="3" t="s">
        <v>62</v>
      </c>
      <c r="AJ524" s="3" t="s">
        <v>63</v>
      </c>
      <c r="AK524" s="3" t="s">
        <v>64</v>
      </c>
      <c r="AL524" s="3" t="s">
        <v>65</v>
      </c>
      <c r="AM524" s="3" t="s">
        <v>47</v>
      </c>
    </row>
    <row r="525" spans="1:39" ht="19.95" customHeight="1" x14ac:dyDescent="0.3">
      <c r="A525" s="14" t="s">
        <v>11</v>
      </c>
      <c r="B525" s="4">
        <v>1319.546983361244</v>
      </c>
      <c r="C525" s="5">
        <v>228.38072639703751</v>
      </c>
      <c r="D525" s="5">
        <v>171.18307375907901</v>
      </c>
      <c r="E525" s="5">
        <v>251.7296447753906</v>
      </c>
      <c r="F525" s="5">
        <v>411.8498849272728</v>
      </c>
      <c r="G525" s="5">
        <v>133.38848888874051</v>
      </c>
      <c r="H525" s="6">
        <v>355.06253635883331</v>
      </c>
      <c r="I525" s="6">
        <v>472.20755040645599</v>
      </c>
      <c r="J525" s="6">
        <v>492.2768965959549</v>
      </c>
      <c r="K525" s="5">
        <v>828.13442993164063</v>
      </c>
      <c r="L525" s="5">
        <v>485.98697572946548</v>
      </c>
      <c r="M525" s="6">
        <v>881.76700973510742</v>
      </c>
      <c r="N525" s="6">
        <v>430.89188438653952</v>
      </c>
      <c r="O525" s="5">
        <v>753.97650051116943</v>
      </c>
      <c r="P525" s="5">
        <v>402.30962198972702</v>
      </c>
      <c r="Q525" s="6">
        <v>720.81386578083038</v>
      </c>
      <c r="R525" s="6">
        <v>301.32439941167831</v>
      </c>
      <c r="S525" s="6">
        <v>73.693696200847626</v>
      </c>
      <c r="T525" s="6">
        <v>85.77783328294754</v>
      </c>
      <c r="U525" s="5">
        <v>217.21252238750461</v>
      </c>
      <c r="V525" s="5">
        <v>342.52377516031271</v>
      </c>
      <c r="W525" s="5">
        <v>157.40950071811679</v>
      </c>
      <c r="X525" s="5">
        <v>217.1966395974159</v>
      </c>
      <c r="Y525" s="5">
        <v>45.496964335441589</v>
      </c>
      <c r="Z525" s="5">
        <v>658.08472228050232</v>
      </c>
      <c r="AA525" s="6">
        <v>363.94796812534332</v>
      </c>
      <c r="AB525" s="6">
        <v>332.74446189403528</v>
      </c>
      <c r="AC525" s="6">
        <v>272.31792396306992</v>
      </c>
      <c r="AD525" s="6">
        <v>230.7777935266495</v>
      </c>
      <c r="AE525" s="5">
        <v>215.90214908123019</v>
      </c>
      <c r="AF525" s="5">
        <v>375.24034094810492</v>
      </c>
      <c r="AG525" s="5">
        <v>451.21036946773529</v>
      </c>
      <c r="AH525" s="5">
        <v>277.19412386417389</v>
      </c>
      <c r="AI525" s="6">
        <v>841.39924967288971</v>
      </c>
      <c r="AJ525" s="6">
        <v>269.18494492769241</v>
      </c>
      <c r="AK525" s="6">
        <v>61.449893355369568</v>
      </c>
      <c r="AL525" s="6">
        <v>73.078905582427979</v>
      </c>
      <c r="AM525" s="6">
        <v>74.433989822864532</v>
      </c>
    </row>
    <row r="526" spans="1:39" ht="19.95" customHeight="1" x14ac:dyDescent="0.3">
      <c r="A526" s="15" t="s">
        <v>12</v>
      </c>
      <c r="B526" s="4">
        <v>1333</v>
      </c>
      <c r="C526" s="5">
        <v>226</v>
      </c>
      <c r="D526" s="5">
        <v>176</v>
      </c>
      <c r="E526" s="5">
        <v>256</v>
      </c>
      <c r="F526" s="5">
        <v>413</v>
      </c>
      <c r="G526" s="5">
        <v>139</v>
      </c>
      <c r="H526" s="6">
        <v>286</v>
      </c>
      <c r="I526" s="6">
        <v>532</v>
      </c>
      <c r="J526" s="6">
        <v>515</v>
      </c>
      <c r="K526" s="5">
        <v>843</v>
      </c>
      <c r="L526" s="5">
        <v>485</v>
      </c>
      <c r="M526" s="6">
        <v>895</v>
      </c>
      <c r="N526" s="6">
        <v>431</v>
      </c>
      <c r="O526" s="5">
        <v>787</v>
      </c>
      <c r="P526" s="5">
        <v>399</v>
      </c>
      <c r="Q526" s="6">
        <v>753</v>
      </c>
      <c r="R526" s="6">
        <v>287</v>
      </c>
      <c r="S526" s="6">
        <v>73</v>
      </c>
      <c r="T526" s="6">
        <v>87</v>
      </c>
      <c r="U526" s="5">
        <v>220</v>
      </c>
      <c r="V526" s="5">
        <v>338</v>
      </c>
      <c r="W526" s="5">
        <v>157</v>
      </c>
      <c r="X526" s="5">
        <v>220</v>
      </c>
      <c r="Y526" s="5">
        <v>45</v>
      </c>
      <c r="Z526" s="5">
        <v>675</v>
      </c>
      <c r="AA526" s="6">
        <v>363</v>
      </c>
      <c r="AB526" s="6">
        <v>337</v>
      </c>
      <c r="AC526" s="6">
        <v>281</v>
      </c>
      <c r="AD526" s="6">
        <v>234</v>
      </c>
      <c r="AE526" s="5">
        <v>202</v>
      </c>
      <c r="AF526" s="5">
        <v>428</v>
      </c>
      <c r="AG526" s="5">
        <v>478</v>
      </c>
      <c r="AH526" s="5">
        <v>225</v>
      </c>
      <c r="AI526" s="6">
        <v>855</v>
      </c>
      <c r="AJ526" s="6">
        <v>283</v>
      </c>
      <c r="AK526" s="6">
        <v>50</v>
      </c>
      <c r="AL526" s="6">
        <v>72</v>
      </c>
      <c r="AM526" s="6">
        <v>73</v>
      </c>
    </row>
    <row r="527" spans="1:39" ht="19.95" customHeight="1" x14ac:dyDescent="0.3">
      <c r="A527" s="16" t="s">
        <v>186</v>
      </c>
      <c r="B527" s="7">
        <v>0.5364821791929949</v>
      </c>
      <c r="C527" s="9">
        <v>0.49170080294260882</v>
      </c>
      <c r="D527" s="9">
        <v>0.57255507018262752</v>
      </c>
      <c r="E527" s="9">
        <v>0.53932756523409753</v>
      </c>
      <c r="F527" s="9">
        <v>0.53309158591525618</v>
      </c>
      <c r="G527" s="9">
        <v>0.57772277104064784</v>
      </c>
      <c r="H527" s="12">
        <v>0.33902642864869209</v>
      </c>
      <c r="I527" s="11">
        <v>0.55629074484919683</v>
      </c>
      <c r="J527" s="13">
        <v>0.65989927587462682</v>
      </c>
      <c r="K527" s="8">
        <v>0.57031498341161657</v>
      </c>
      <c r="L527" s="10">
        <v>0.4828027476635483</v>
      </c>
      <c r="M527" s="13">
        <v>0.70943158770345904</v>
      </c>
      <c r="N527" s="12">
        <v>0.1842677360035585</v>
      </c>
      <c r="O527" s="8">
        <v>0.70579104717238628</v>
      </c>
      <c r="P527" s="10">
        <v>0.25641190709010431</v>
      </c>
      <c r="Q527" s="13">
        <v>0.98210297385765055</v>
      </c>
      <c r="R527" s="12">
        <v>0</v>
      </c>
      <c r="S527" s="12">
        <v>0</v>
      </c>
      <c r="T527" s="12">
        <v>0</v>
      </c>
      <c r="U527" s="8">
        <v>0.65083849545885686</v>
      </c>
      <c r="V527" s="10">
        <v>0.47726512460114029</v>
      </c>
      <c r="W527" s="9">
        <v>0.51443996413283199</v>
      </c>
      <c r="X527" s="9">
        <v>0.57715411671129568</v>
      </c>
      <c r="Y527" s="9">
        <v>0.39467040072890308</v>
      </c>
      <c r="Z527" s="9">
        <v>0.540884111260998</v>
      </c>
      <c r="AA527" s="12">
        <v>0.34878834538179782</v>
      </c>
      <c r="AB527" s="11">
        <v>0.53805413374441946</v>
      </c>
      <c r="AC527" s="13">
        <v>0.66971735714393388</v>
      </c>
      <c r="AD527" s="13">
        <v>0.66787726369417988</v>
      </c>
      <c r="AE527" s="10">
        <v>0.4369172680774816</v>
      </c>
      <c r="AF527" s="9">
        <v>0.54547190266125212</v>
      </c>
      <c r="AG527" s="8">
        <v>0.58695797636091573</v>
      </c>
      <c r="AH527" s="9">
        <v>0.5196988807565075</v>
      </c>
      <c r="AI527" s="11">
        <v>0.5344919823454648</v>
      </c>
      <c r="AJ527" s="13">
        <v>0.68219144388074959</v>
      </c>
      <c r="AK527" s="12">
        <v>0.26768889724866363</v>
      </c>
      <c r="AL527" s="12">
        <v>0.33875643293659619</v>
      </c>
      <c r="AM527" s="11">
        <v>0.44806436604242827</v>
      </c>
    </row>
    <row r="528" spans="1:39" ht="19.95" customHeight="1" x14ac:dyDescent="0.3">
      <c r="A528" s="17" t="s">
        <v>45</v>
      </c>
      <c r="B528" s="7">
        <v>0.2283544301273179</v>
      </c>
      <c r="C528" s="9">
        <v>0.19843808704413371</v>
      </c>
      <c r="D528" s="9">
        <v>0.23287356015253671</v>
      </c>
      <c r="E528" s="9">
        <v>0.22497488413520739</v>
      </c>
      <c r="F528" s="9">
        <v>0.24895055276726949</v>
      </c>
      <c r="G528" s="9">
        <v>0.22238140220355759</v>
      </c>
      <c r="H528" s="13">
        <v>0.33795719986856798</v>
      </c>
      <c r="I528" s="11">
        <v>0.2250612980484662</v>
      </c>
      <c r="J528" s="12">
        <v>0.15246056664823091</v>
      </c>
      <c r="K528" s="9">
        <v>0.21296978360132729</v>
      </c>
      <c r="L528" s="9">
        <v>0.2555958928534699</v>
      </c>
      <c r="M528" s="12">
        <v>0.17291450698886429</v>
      </c>
      <c r="N528" s="13">
        <v>0.34545577913636177</v>
      </c>
      <c r="O528" s="10">
        <v>0.16001853348934841</v>
      </c>
      <c r="P528" s="8">
        <v>0.33320362385848312</v>
      </c>
      <c r="Q528" s="12">
        <v>0</v>
      </c>
      <c r="R528" s="13">
        <v>1</v>
      </c>
      <c r="S528" s="12">
        <v>0</v>
      </c>
      <c r="T528" s="12">
        <v>0</v>
      </c>
      <c r="U528" s="10">
        <v>0.1671981762679981</v>
      </c>
      <c r="V528" s="9">
        <v>0.22701663820871201</v>
      </c>
      <c r="W528" s="9">
        <v>0.1765404530782399</v>
      </c>
      <c r="X528" s="9">
        <v>0.22212186511460141</v>
      </c>
      <c r="Y528" s="9">
        <v>0.27018598353750312</v>
      </c>
      <c r="Z528" s="9">
        <v>0.24185932282175909</v>
      </c>
      <c r="AA528" s="13">
        <v>0.34984490260772177</v>
      </c>
      <c r="AB528" s="11">
        <v>0.22908373296143761</v>
      </c>
      <c r="AC528" s="12">
        <v>0.16019036817182641</v>
      </c>
      <c r="AD528" s="12">
        <v>0.15299783068580119</v>
      </c>
      <c r="AE528" s="8">
        <v>0.34851065943092813</v>
      </c>
      <c r="AF528" s="9">
        <v>0.19343176609266749</v>
      </c>
      <c r="AG528" s="10">
        <v>0.18313910404518219</v>
      </c>
      <c r="AH528" s="9">
        <v>0.25564226764967019</v>
      </c>
      <c r="AI528" s="11">
        <v>0.23471135385877531</v>
      </c>
      <c r="AJ528" s="12">
        <v>0.15177755381263311</v>
      </c>
      <c r="AK528" s="13">
        <v>0.34584047037549248</v>
      </c>
      <c r="AL528" s="13">
        <v>0.35506506503923302</v>
      </c>
      <c r="AM528" s="11">
        <v>0.21203463058041649</v>
      </c>
    </row>
    <row r="529" spans="1:39" ht="19.95" customHeight="1" x14ac:dyDescent="0.3">
      <c r="A529" s="16" t="s">
        <v>46</v>
      </c>
      <c r="B529" s="7">
        <v>5.584772435546765E-2</v>
      </c>
      <c r="C529" s="9">
        <v>6.3955680121066269E-2</v>
      </c>
      <c r="D529" s="9">
        <v>5.1870349861812402E-2</v>
      </c>
      <c r="E529" s="9">
        <v>6.3421387813918526E-2</v>
      </c>
      <c r="F529" s="9">
        <v>5.5678178994634529E-2</v>
      </c>
      <c r="G529" s="9">
        <v>3.9232756960449339E-2</v>
      </c>
      <c r="H529" s="11">
        <v>5.9685357013053768E-2</v>
      </c>
      <c r="I529" s="11">
        <v>5.3099832307247533E-2</v>
      </c>
      <c r="J529" s="11">
        <v>5.5715635661900569E-2</v>
      </c>
      <c r="K529" s="9">
        <v>4.8727068414361363E-2</v>
      </c>
      <c r="L529" s="9">
        <v>6.5152922484885162E-2</v>
      </c>
      <c r="M529" s="12">
        <v>4.1785441712937389E-2</v>
      </c>
      <c r="N529" s="13">
        <v>8.5517211036897647E-2</v>
      </c>
      <c r="O529" s="9">
        <v>5.1713931349269118E-2</v>
      </c>
      <c r="P529" s="9">
        <v>6.7801099029640974E-2</v>
      </c>
      <c r="Q529" s="12">
        <v>0</v>
      </c>
      <c r="R529" s="12">
        <v>0</v>
      </c>
      <c r="S529" s="13">
        <v>1</v>
      </c>
      <c r="T529" s="12">
        <v>0</v>
      </c>
      <c r="U529" s="9">
        <v>4.724328843372147E-2</v>
      </c>
      <c r="V529" s="9">
        <v>6.2655550875143656E-2</v>
      </c>
      <c r="W529" s="8">
        <v>0.1003247846607158</v>
      </c>
      <c r="X529" s="9">
        <v>5.6044328354985913E-2</v>
      </c>
      <c r="Y529" s="9">
        <v>9.6171090882765931E-2</v>
      </c>
      <c r="Z529" s="9">
        <v>4.9310029325430577E-2</v>
      </c>
      <c r="AA529" s="11">
        <v>5.1152247870816438E-2</v>
      </c>
      <c r="AB529" s="11">
        <v>6.0840990555867953E-2</v>
      </c>
      <c r="AC529" s="11">
        <v>5.2386323907581793E-2</v>
      </c>
      <c r="AD529" s="11">
        <v>6.2649227761858869E-2</v>
      </c>
      <c r="AE529" s="9">
        <v>4.833644636818752E-2</v>
      </c>
      <c r="AF529" s="9">
        <v>4.9948077641174829E-2</v>
      </c>
      <c r="AG529" s="9">
        <v>4.9399206583977492E-2</v>
      </c>
      <c r="AH529" s="9">
        <v>8.0181301476472538E-2</v>
      </c>
      <c r="AI529" s="11">
        <v>6.3436435664441571E-2</v>
      </c>
      <c r="AJ529" s="11">
        <v>4.8374165984989913E-2</v>
      </c>
      <c r="AK529" s="11">
        <v>1.9286253577393081E-2</v>
      </c>
      <c r="AL529" s="11">
        <v>1.543659118234895E-2</v>
      </c>
      <c r="AM529" s="11">
        <v>6.6951969403307846E-2</v>
      </c>
    </row>
    <row r="530" spans="1:39" ht="19.95" customHeight="1" x14ac:dyDescent="0.3">
      <c r="A530" s="17" t="s">
        <v>187</v>
      </c>
      <c r="B530" s="7">
        <v>9.7764041465099177E-3</v>
      </c>
      <c r="C530" s="9">
        <v>1.8973357355820071E-2</v>
      </c>
      <c r="D530" s="9">
        <v>5.962576133538503E-3</v>
      </c>
      <c r="E530" s="9">
        <v>1.160998445190059E-2</v>
      </c>
      <c r="F530" s="9">
        <v>4.5523452730940927E-3</v>
      </c>
      <c r="G530" s="9">
        <v>2.0609898489579559E-2</v>
      </c>
      <c r="H530" s="11">
        <v>1.6192105365427461E-2</v>
      </c>
      <c r="I530" s="12">
        <v>1.5681962284604051E-3</v>
      </c>
      <c r="J530" s="11">
        <v>1.3022550000499299E-2</v>
      </c>
      <c r="K530" s="9">
        <v>9.5755551227047868E-3</v>
      </c>
      <c r="L530" s="9">
        <v>8.4949479475397837E-3</v>
      </c>
      <c r="M530" s="11">
        <v>1.2301430437697171E-2</v>
      </c>
      <c r="N530" s="11">
        <v>4.7655320082398934E-3</v>
      </c>
      <c r="O530" s="9">
        <v>7.6571750298734193E-3</v>
      </c>
      <c r="P530" s="9">
        <v>1.2301480709292829E-2</v>
      </c>
      <c r="Q530" s="13">
        <v>1.78970261423495E-2</v>
      </c>
      <c r="R530" s="12">
        <v>0</v>
      </c>
      <c r="S530" s="11">
        <v>0</v>
      </c>
      <c r="T530" s="11">
        <v>0</v>
      </c>
      <c r="U530" s="9">
        <v>1.941241794022874E-2</v>
      </c>
      <c r="V530" s="9">
        <v>1.6907286818797818E-2</v>
      </c>
      <c r="W530" s="9">
        <v>0</v>
      </c>
      <c r="X530" s="8">
        <v>2.6294568032963581E-2</v>
      </c>
      <c r="Y530" s="8">
        <v>6.2362609496092583E-2</v>
      </c>
      <c r="Z530" s="9">
        <v>6.0805771708929597E-3</v>
      </c>
      <c r="AA530" s="11">
        <v>1.378838416147261E-2</v>
      </c>
      <c r="AB530" s="11">
        <v>9.7917974478974688E-3</v>
      </c>
      <c r="AC530" s="11">
        <v>1.1327605677430439E-2</v>
      </c>
      <c r="AD530" s="11">
        <v>6.6700254929163098E-3</v>
      </c>
      <c r="AE530" s="9">
        <v>6.388592481355009E-3</v>
      </c>
      <c r="AF530" s="8">
        <v>1.8754753765522551E-2</v>
      </c>
      <c r="AG530" s="9">
        <v>7.0270073627732707E-3</v>
      </c>
      <c r="AH530" s="9">
        <v>4.736445885773031E-3</v>
      </c>
      <c r="AI530" s="11">
        <v>1.0041879948171149E-2</v>
      </c>
      <c r="AJ530" s="11">
        <v>0</v>
      </c>
      <c r="AK530" s="13">
        <v>3.9056259097326247E-2</v>
      </c>
      <c r="AL530" s="11">
        <v>1.7137800753245652E-2</v>
      </c>
      <c r="AM530" s="11">
        <v>1.0731383180247441E-2</v>
      </c>
    </row>
    <row r="531" spans="1:39" ht="19.95" customHeight="1" x14ac:dyDescent="0.3">
      <c r="A531" s="16" t="s">
        <v>188</v>
      </c>
      <c r="B531" s="7">
        <v>6.2658706515184515E-2</v>
      </c>
      <c r="C531" s="8">
        <v>9.8763101149879837E-2</v>
      </c>
      <c r="D531" s="9">
        <v>4.7670748436535008E-2</v>
      </c>
      <c r="E531" s="9">
        <v>3.8740305576048739E-2</v>
      </c>
      <c r="F531" s="9">
        <v>6.5678684401930129E-2</v>
      </c>
      <c r="G531" s="9">
        <v>3.4711577926556082E-2</v>
      </c>
      <c r="H531" s="11">
        <v>7.0814795243612061E-2</v>
      </c>
      <c r="I531" s="11">
        <v>7.7734437347025953E-2</v>
      </c>
      <c r="J531" s="12">
        <v>4.231488061836626E-2</v>
      </c>
      <c r="K531" s="9">
        <v>5.5804789937994148E-2</v>
      </c>
      <c r="L531" s="9">
        <v>7.503748265256753E-2</v>
      </c>
      <c r="M531" s="12">
        <v>6.3895127092856458E-3</v>
      </c>
      <c r="N531" s="13">
        <v>0.17880830073601831</v>
      </c>
      <c r="O531" s="10">
        <v>3.033225247592225E-2</v>
      </c>
      <c r="P531" s="8">
        <v>0.1325721370698856</v>
      </c>
      <c r="Q531" s="12">
        <v>0</v>
      </c>
      <c r="R531" s="12">
        <v>0</v>
      </c>
      <c r="S531" s="12">
        <v>0</v>
      </c>
      <c r="T531" s="13">
        <v>0.96389829398810545</v>
      </c>
      <c r="U531" s="9">
        <v>3.5908688419575133E-2</v>
      </c>
      <c r="V531" s="8">
        <v>9.2790707454162791E-2</v>
      </c>
      <c r="W531" s="8">
        <v>0.1250964562862969</v>
      </c>
      <c r="X531" s="9">
        <v>5.709323347760159E-2</v>
      </c>
      <c r="Y531" s="8">
        <v>0.1566387606349347</v>
      </c>
      <c r="Z531" s="9">
        <v>5.025095617969369E-2</v>
      </c>
      <c r="AA531" s="11">
        <v>8.1290550216510313E-2</v>
      </c>
      <c r="AB531" s="11">
        <v>6.9838897884807058E-2</v>
      </c>
      <c r="AC531" s="11">
        <v>6.0240171896220648E-2</v>
      </c>
      <c r="AD531" s="11">
        <v>3.5343996536977833E-2</v>
      </c>
      <c r="AE531" s="9">
        <v>3.7019064288225927E-2</v>
      </c>
      <c r="AF531" s="9">
        <v>6.6348659433571766E-2</v>
      </c>
      <c r="AG531" s="9">
        <v>7.1085022125925892E-2</v>
      </c>
      <c r="AH531" s="9">
        <v>6.3917729190184555E-2</v>
      </c>
      <c r="AI531" s="11">
        <v>6.5457775909646937E-2</v>
      </c>
      <c r="AJ531" s="11">
        <v>3.6235055440341078E-2</v>
      </c>
      <c r="AK531" s="11">
        <v>0.11459665926647609</v>
      </c>
      <c r="AL531" s="11">
        <v>6.9005482358773879E-2</v>
      </c>
      <c r="AM531" s="11">
        <v>7.7468030634728818E-2</v>
      </c>
    </row>
    <row r="532" spans="1:39" ht="19.95" customHeight="1" x14ac:dyDescent="0.3">
      <c r="A532" s="17" t="s">
        <v>189</v>
      </c>
      <c r="B532" s="7">
        <v>0</v>
      </c>
      <c r="C532" s="9">
        <v>0</v>
      </c>
      <c r="D532" s="9">
        <v>0</v>
      </c>
      <c r="E532" s="9">
        <v>0</v>
      </c>
      <c r="F532" s="9">
        <v>0</v>
      </c>
      <c r="G532" s="9">
        <v>0</v>
      </c>
      <c r="H532" s="11">
        <v>0</v>
      </c>
      <c r="I532" s="11">
        <v>0</v>
      </c>
      <c r="J532" s="11">
        <v>0</v>
      </c>
      <c r="K532" s="9">
        <v>0</v>
      </c>
      <c r="L532" s="9">
        <v>0</v>
      </c>
      <c r="M532" s="11">
        <v>0</v>
      </c>
      <c r="N532" s="11">
        <v>0</v>
      </c>
      <c r="O532" s="9">
        <v>0</v>
      </c>
      <c r="P532" s="9">
        <v>0</v>
      </c>
      <c r="Q532" s="11">
        <v>0</v>
      </c>
      <c r="R532" s="11">
        <v>0</v>
      </c>
      <c r="S532" s="11">
        <v>0</v>
      </c>
      <c r="T532" s="11">
        <v>0</v>
      </c>
      <c r="U532" s="9">
        <v>0</v>
      </c>
      <c r="V532" s="9">
        <v>0</v>
      </c>
      <c r="W532" s="9">
        <v>0</v>
      </c>
      <c r="X532" s="9">
        <v>0</v>
      </c>
      <c r="Y532" s="9">
        <v>0</v>
      </c>
      <c r="Z532" s="9">
        <v>0</v>
      </c>
      <c r="AA532" s="11">
        <v>0</v>
      </c>
      <c r="AB532" s="11">
        <v>0</v>
      </c>
      <c r="AC532" s="11">
        <v>0</v>
      </c>
      <c r="AD532" s="11">
        <v>0</v>
      </c>
      <c r="AE532" s="9">
        <v>0</v>
      </c>
      <c r="AF532" s="9">
        <v>0</v>
      </c>
      <c r="AG532" s="9">
        <v>0</v>
      </c>
      <c r="AH532" s="9">
        <v>0</v>
      </c>
      <c r="AI532" s="11">
        <v>0</v>
      </c>
      <c r="AJ532" s="11">
        <v>0</v>
      </c>
      <c r="AK532" s="11">
        <v>0</v>
      </c>
      <c r="AL532" s="11">
        <v>0</v>
      </c>
      <c r="AM532" s="11">
        <v>0</v>
      </c>
    </row>
    <row r="533" spans="1:39" ht="19.95" customHeight="1" x14ac:dyDescent="0.3">
      <c r="A533" s="16" t="s">
        <v>190</v>
      </c>
      <c r="B533" s="7">
        <v>2.346810048119756E-3</v>
      </c>
      <c r="C533" s="9">
        <v>0</v>
      </c>
      <c r="D533" s="9">
        <v>4.5607016626107574E-3</v>
      </c>
      <c r="E533" s="9">
        <v>0</v>
      </c>
      <c r="F533" s="9">
        <v>2.8843567628889372E-3</v>
      </c>
      <c r="G533" s="9">
        <v>8.4571704719614837E-3</v>
      </c>
      <c r="H533" s="11">
        <v>3.3456697883903811E-3</v>
      </c>
      <c r="I533" s="11">
        <v>1.653330041910269E-3</v>
      </c>
      <c r="J533" s="11">
        <v>2.291574512901259E-3</v>
      </c>
      <c r="K533" s="9">
        <v>3.7394002804277838E-3</v>
      </c>
      <c r="L533" s="9">
        <v>0</v>
      </c>
      <c r="M533" s="11">
        <v>1.347206220883536E-3</v>
      </c>
      <c r="N533" s="11">
        <v>4.4298910882270004E-3</v>
      </c>
      <c r="O533" s="9">
        <v>1.035463212148594E-3</v>
      </c>
      <c r="P533" s="9">
        <v>5.7567879658457881E-3</v>
      </c>
      <c r="Q533" s="12">
        <v>0</v>
      </c>
      <c r="R533" s="11">
        <v>0</v>
      </c>
      <c r="S533" s="11">
        <v>0</v>
      </c>
      <c r="T533" s="13">
        <v>3.6101706011894601E-2</v>
      </c>
      <c r="U533" s="9">
        <v>0</v>
      </c>
      <c r="V533" s="9">
        <v>2.2793014258308069E-3</v>
      </c>
      <c r="W533" s="9">
        <v>4.959770061795237E-3</v>
      </c>
      <c r="X533" s="9">
        <v>0</v>
      </c>
      <c r="Y533" s="9">
        <v>0</v>
      </c>
      <c r="Z533" s="9">
        <v>3.5193207075049689E-3</v>
      </c>
      <c r="AA533" s="11">
        <v>3.2639885503520402E-3</v>
      </c>
      <c r="AB533" s="11">
        <v>0</v>
      </c>
      <c r="AC533" s="11">
        <v>4.142544762064224E-3</v>
      </c>
      <c r="AD533" s="11">
        <v>3.3829724999675801E-3</v>
      </c>
      <c r="AE533" s="9">
        <v>0</v>
      </c>
      <c r="AF533" s="9">
        <v>3.1657630357214109E-3</v>
      </c>
      <c r="AG533" s="9">
        <v>1.73026814526628E-3</v>
      </c>
      <c r="AH533" s="9">
        <v>4.0696720904595607E-3</v>
      </c>
      <c r="AI533" s="11">
        <v>2.3397179528674488E-3</v>
      </c>
      <c r="AJ533" s="11">
        <v>4.1907588473510012E-3</v>
      </c>
      <c r="AK533" s="11">
        <v>0</v>
      </c>
      <c r="AL533" s="11">
        <v>0</v>
      </c>
      <c r="AM533" s="11">
        <v>0</v>
      </c>
    </row>
    <row r="534" spans="1:39" ht="19.95" customHeight="1" x14ac:dyDescent="0.3">
      <c r="A534" s="17" t="s">
        <v>139</v>
      </c>
      <c r="B534" s="7">
        <v>0.1023009001967228</v>
      </c>
      <c r="C534" s="9">
        <v>0.12816897138649139</v>
      </c>
      <c r="D534" s="9">
        <v>8.4506993570339084E-2</v>
      </c>
      <c r="E534" s="9">
        <v>0.1219258727888272</v>
      </c>
      <c r="F534" s="9">
        <v>8.6286698321035846E-2</v>
      </c>
      <c r="G534" s="9">
        <v>9.1332863655268035E-2</v>
      </c>
      <c r="H534" s="13">
        <v>0.16676593188148031</v>
      </c>
      <c r="I534" s="11">
        <v>8.3023964949232407E-2</v>
      </c>
      <c r="J534" s="12">
        <v>7.4295516683474908E-2</v>
      </c>
      <c r="K534" s="9">
        <v>9.7437325217455878E-2</v>
      </c>
      <c r="L534" s="9">
        <v>0.1092920281894869</v>
      </c>
      <c r="M534" s="12">
        <v>5.583031422687295E-2</v>
      </c>
      <c r="N534" s="13">
        <v>0.19503698873106159</v>
      </c>
      <c r="O534" s="10">
        <v>4.3451597271052043E-2</v>
      </c>
      <c r="P534" s="8">
        <v>0.19195296427674741</v>
      </c>
      <c r="Q534" s="11">
        <v>0</v>
      </c>
      <c r="R534" s="11">
        <v>0</v>
      </c>
      <c r="S534" s="11">
        <v>0</v>
      </c>
      <c r="T534" s="11">
        <v>0</v>
      </c>
      <c r="U534" s="9">
        <v>7.3942810542834511E-2</v>
      </c>
      <c r="V534" s="9">
        <v>0.1210853906162126</v>
      </c>
      <c r="W534" s="9">
        <v>7.8638571780120237E-2</v>
      </c>
      <c r="X534" s="10">
        <v>6.1291888308551833E-2</v>
      </c>
      <c r="Y534" s="9">
        <v>1.9971154719800582E-2</v>
      </c>
      <c r="Z534" s="9">
        <v>0.1069704260514979</v>
      </c>
      <c r="AA534" s="13">
        <v>0.14658057124890991</v>
      </c>
      <c r="AB534" s="11">
        <v>9.2390447405570481E-2</v>
      </c>
      <c r="AC534" s="12">
        <v>4.199562844094263E-2</v>
      </c>
      <c r="AD534" s="11">
        <v>7.1078683328298267E-2</v>
      </c>
      <c r="AE534" s="9">
        <v>0.11733873161071109</v>
      </c>
      <c r="AF534" s="9">
        <v>0.1181855356117342</v>
      </c>
      <c r="AG534" s="9">
        <v>0.1006614153759591</v>
      </c>
      <c r="AH534" s="9">
        <v>7.1753702950932627E-2</v>
      </c>
      <c r="AI534" s="12">
        <v>8.8112321776758859E-2</v>
      </c>
      <c r="AJ534" s="11">
        <v>7.7231022033935309E-2</v>
      </c>
      <c r="AK534" s="13">
        <v>0.21353146043464849</v>
      </c>
      <c r="AL534" s="13">
        <v>0.19446555179364611</v>
      </c>
      <c r="AM534" s="13">
        <v>0.1710369048726067</v>
      </c>
    </row>
    <row r="535" spans="1:39" ht="19.95" customHeight="1" x14ac:dyDescent="0.3">
      <c r="A535" s="16" t="s">
        <v>176</v>
      </c>
      <c r="B535" s="7">
        <v>2.232845417682558E-3</v>
      </c>
      <c r="C535" s="9">
        <v>0</v>
      </c>
      <c r="D535" s="9">
        <v>0</v>
      </c>
      <c r="E535" s="9">
        <v>0</v>
      </c>
      <c r="F535" s="9">
        <v>2.8775975638907839E-3</v>
      </c>
      <c r="G535" s="9">
        <v>5.5515592519800898E-3</v>
      </c>
      <c r="H535" s="11">
        <v>6.2125121907759063E-3</v>
      </c>
      <c r="I535" s="11">
        <v>1.5681962284604051E-3</v>
      </c>
      <c r="J535" s="11">
        <v>0</v>
      </c>
      <c r="K535" s="9">
        <v>1.4310940141122361E-3</v>
      </c>
      <c r="L535" s="9">
        <v>3.6239782085024179E-3</v>
      </c>
      <c r="M535" s="11">
        <v>0</v>
      </c>
      <c r="N535" s="11">
        <v>1.7185612596352341E-3</v>
      </c>
      <c r="O535" s="9">
        <v>0</v>
      </c>
      <c r="P535" s="9">
        <v>0</v>
      </c>
      <c r="Q535" s="11">
        <v>0</v>
      </c>
      <c r="R535" s="11">
        <v>0</v>
      </c>
      <c r="S535" s="11">
        <v>0</v>
      </c>
      <c r="T535" s="11">
        <v>0</v>
      </c>
      <c r="U535" s="9">
        <v>5.4561229367851424E-3</v>
      </c>
      <c r="V535" s="9">
        <v>0</v>
      </c>
      <c r="W535" s="9">
        <v>0</v>
      </c>
      <c r="X535" s="9">
        <v>0</v>
      </c>
      <c r="Y535" s="9">
        <v>0</v>
      </c>
      <c r="Z535" s="9">
        <v>1.1252564822228071E-3</v>
      </c>
      <c r="AA535" s="13">
        <v>5.2910099624190179E-3</v>
      </c>
      <c r="AB535" s="11">
        <v>0</v>
      </c>
      <c r="AC535" s="11">
        <v>0</v>
      </c>
      <c r="AD535" s="11">
        <v>0</v>
      </c>
      <c r="AE535" s="9">
        <v>5.489237743110784E-3</v>
      </c>
      <c r="AF535" s="9">
        <v>4.6935417583557426E-3</v>
      </c>
      <c r="AG535" s="9">
        <v>0</v>
      </c>
      <c r="AH535" s="9">
        <v>0</v>
      </c>
      <c r="AI535" s="11">
        <v>1.408532543873988E-3</v>
      </c>
      <c r="AJ535" s="11">
        <v>0</v>
      </c>
      <c r="AK535" s="11">
        <v>0</v>
      </c>
      <c r="AL535" s="13">
        <v>1.0133075936156191E-2</v>
      </c>
      <c r="AM535" s="13">
        <v>1.3712715286264429E-2</v>
      </c>
    </row>
    <row r="538" spans="1:39" x14ac:dyDescent="0.3">
      <c r="A538" s="1" t="s">
        <v>24</v>
      </c>
    </row>
    <row r="539" spans="1:39" ht="40.049999999999997" customHeight="1" x14ac:dyDescent="0.3">
      <c r="A539" s="19" t="s">
        <v>191</v>
      </c>
      <c r="B539" s="33"/>
      <c r="C539" s="33" t="s">
        <v>191</v>
      </c>
      <c r="D539" s="18"/>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c r="AH539" s="18"/>
      <c r="AI539" s="18"/>
      <c r="AJ539" s="18"/>
      <c r="AK539" s="18"/>
      <c r="AL539" s="18"/>
      <c r="AM539" s="18"/>
    </row>
    <row r="540" spans="1:39" ht="22.05" customHeight="1" x14ac:dyDescent="0.3">
      <c r="A540" s="2"/>
      <c r="B540" s="2"/>
      <c r="C540" s="51" t="s">
        <v>1</v>
      </c>
      <c r="D540" s="52"/>
      <c r="E540" s="52"/>
      <c r="F540" s="52"/>
      <c r="G540" s="53"/>
      <c r="H540" s="51" t="s">
        <v>2</v>
      </c>
      <c r="I540" s="52"/>
      <c r="J540" s="53"/>
      <c r="K540" s="51" t="s">
        <v>26</v>
      </c>
      <c r="L540" s="53"/>
      <c r="M540" s="51" t="s">
        <v>28</v>
      </c>
      <c r="N540" s="53"/>
      <c r="O540" s="51" t="s">
        <v>29</v>
      </c>
      <c r="P540" s="53"/>
      <c r="Q540" s="51" t="s">
        <v>30</v>
      </c>
      <c r="R540" s="52"/>
      <c r="S540" s="52"/>
      <c r="T540" s="53"/>
      <c r="U540" s="51" t="s">
        <v>31</v>
      </c>
      <c r="V540" s="52"/>
      <c r="W540" s="52"/>
      <c r="X540" s="52"/>
      <c r="Y540" s="52"/>
      <c r="Z540" s="53"/>
      <c r="AA540" s="51" t="s">
        <v>32</v>
      </c>
      <c r="AB540" s="52"/>
      <c r="AC540" s="52"/>
      <c r="AD540" s="53"/>
      <c r="AE540" s="51" t="s">
        <v>33</v>
      </c>
      <c r="AF540" s="52"/>
      <c r="AG540" s="52"/>
      <c r="AH540" s="53"/>
      <c r="AI540" s="51" t="s">
        <v>34</v>
      </c>
      <c r="AJ540" s="52"/>
      <c r="AK540" s="52"/>
      <c r="AL540" s="52"/>
      <c r="AM540" s="53"/>
    </row>
    <row r="541" spans="1:39" ht="58.05" customHeight="1" x14ac:dyDescent="0.3">
      <c r="A541" s="3" t="s">
        <v>35</v>
      </c>
      <c r="B541" s="3" t="s">
        <v>0</v>
      </c>
      <c r="C541" s="3" t="s">
        <v>3</v>
      </c>
      <c r="D541" s="3" t="s">
        <v>4</v>
      </c>
      <c r="E541" s="3" t="s">
        <v>5</v>
      </c>
      <c r="F541" s="3" t="s">
        <v>6</v>
      </c>
      <c r="G541" s="3" t="s">
        <v>7</v>
      </c>
      <c r="H541" s="3" t="s">
        <v>8</v>
      </c>
      <c r="I541" s="3" t="s">
        <v>9</v>
      </c>
      <c r="J541" s="3" t="s">
        <v>10</v>
      </c>
      <c r="K541" s="3" t="s">
        <v>36</v>
      </c>
      <c r="L541" s="3" t="s">
        <v>37</v>
      </c>
      <c r="M541" s="3" t="s">
        <v>40</v>
      </c>
      <c r="N541" s="3" t="s">
        <v>41</v>
      </c>
      <c r="O541" s="3" t="s">
        <v>42</v>
      </c>
      <c r="P541" s="3" t="s">
        <v>43</v>
      </c>
      <c r="Q541" s="3" t="s">
        <v>44</v>
      </c>
      <c r="R541" s="3" t="s">
        <v>45</v>
      </c>
      <c r="S541" s="3" t="s">
        <v>46</v>
      </c>
      <c r="T541" s="3" t="s">
        <v>47</v>
      </c>
      <c r="U541" s="3" t="s">
        <v>48</v>
      </c>
      <c r="V541" s="3" t="s">
        <v>49</v>
      </c>
      <c r="W541" s="3" t="s">
        <v>50</v>
      </c>
      <c r="X541" s="3" t="s">
        <v>51</v>
      </c>
      <c r="Y541" s="3" t="s">
        <v>52</v>
      </c>
      <c r="Z541" s="3" t="s">
        <v>53</v>
      </c>
      <c r="AA541" s="3" t="s">
        <v>54</v>
      </c>
      <c r="AB541" s="3" t="s">
        <v>55</v>
      </c>
      <c r="AC541" s="3" t="s">
        <v>56</v>
      </c>
      <c r="AD541" s="3" t="s">
        <v>57</v>
      </c>
      <c r="AE541" s="3" t="s">
        <v>58</v>
      </c>
      <c r="AF541" s="3" t="s">
        <v>59</v>
      </c>
      <c r="AG541" s="3" t="s">
        <v>60</v>
      </c>
      <c r="AH541" s="3" t="s">
        <v>61</v>
      </c>
      <c r="AI541" s="3" t="s">
        <v>62</v>
      </c>
      <c r="AJ541" s="3" t="s">
        <v>63</v>
      </c>
      <c r="AK541" s="3" t="s">
        <v>64</v>
      </c>
      <c r="AL541" s="3" t="s">
        <v>65</v>
      </c>
      <c r="AM541" s="3" t="s">
        <v>47</v>
      </c>
    </row>
    <row r="542" spans="1:39" ht="19.95" customHeight="1" x14ac:dyDescent="0.3">
      <c r="A542" s="15" t="s">
        <v>11</v>
      </c>
      <c r="B542" s="4">
        <v>1319.546983361244</v>
      </c>
      <c r="C542" s="5">
        <v>228.38072639703751</v>
      </c>
      <c r="D542" s="5">
        <v>171.18307375907901</v>
      </c>
      <c r="E542" s="5">
        <v>251.7296447753906</v>
      </c>
      <c r="F542" s="5">
        <v>411.8498849272728</v>
      </c>
      <c r="G542" s="5">
        <v>133.38848888874051</v>
      </c>
      <c r="H542" s="6">
        <v>355.06253635883331</v>
      </c>
      <c r="I542" s="6">
        <v>472.20755040645599</v>
      </c>
      <c r="J542" s="6">
        <v>492.2768965959549</v>
      </c>
      <c r="K542" s="5">
        <v>828.13442993164063</v>
      </c>
      <c r="L542" s="5">
        <v>485.98697572946548</v>
      </c>
      <c r="M542" s="6">
        <v>881.76700973510742</v>
      </c>
      <c r="N542" s="6">
        <v>430.89188438653952</v>
      </c>
      <c r="O542" s="5">
        <v>753.97650051116943</v>
      </c>
      <c r="P542" s="5">
        <v>402.30962198972702</v>
      </c>
      <c r="Q542" s="6">
        <v>720.81386578083038</v>
      </c>
      <c r="R542" s="6">
        <v>301.32439941167831</v>
      </c>
      <c r="S542" s="6">
        <v>73.693696200847626</v>
      </c>
      <c r="T542" s="6">
        <v>85.77783328294754</v>
      </c>
      <c r="U542" s="5">
        <v>217.21252238750461</v>
      </c>
      <c r="V542" s="5">
        <v>342.52377516031271</v>
      </c>
      <c r="W542" s="5">
        <v>157.40950071811679</v>
      </c>
      <c r="X542" s="5">
        <v>217.1966395974159</v>
      </c>
      <c r="Y542" s="5">
        <v>45.496964335441589</v>
      </c>
      <c r="Z542" s="5">
        <v>658.08472228050232</v>
      </c>
      <c r="AA542" s="6">
        <v>363.94796812534332</v>
      </c>
      <c r="AB542" s="6">
        <v>332.74446189403528</v>
      </c>
      <c r="AC542" s="6">
        <v>272.31792396306992</v>
      </c>
      <c r="AD542" s="6">
        <v>230.7777935266495</v>
      </c>
      <c r="AE542" s="5">
        <v>215.90214908123019</v>
      </c>
      <c r="AF542" s="5">
        <v>375.24034094810492</v>
      </c>
      <c r="AG542" s="5">
        <v>451.21036946773529</v>
      </c>
      <c r="AH542" s="5">
        <v>277.19412386417389</v>
      </c>
      <c r="AI542" s="6">
        <v>841.39924967288971</v>
      </c>
      <c r="AJ542" s="6">
        <v>269.18494492769241</v>
      </c>
      <c r="AK542" s="6">
        <v>61.449893355369568</v>
      </c>
      <c r="AL542" s="6">
        <v>73.078905582427979</v>
      </c>
      <c r="AM542" s="6">
        <v>74.433989822864532</v>
      </c>
    </row>
    <row r="543" spans="1:39" ht="19.95" customHeight="1" x14ac:dyDescent="0.3">
      <c r="A543" s="14" t="s">
        <v>12</v>
      </c>
      <c r="B543" s="4">
        <v>1333</v>
      </c>
      <c r="C543" s="5">
        <v>226</v>
      </c>
      <c r="D543" s="5">
        <v>176</v>
      </c>
      <c r="E543" s="5">
        <v>256</v>
      </c>
      <c r="F543" s="5">
        <v>413</v>
      </c>
      <c r="G543" s="5">
        <v>139</v>
      </c>
      <c r="H543" s="6">
        <v>286</v>
      </c>
      <c r="I543" s="6">
        <v>532</v>
      </c>
      <c r="J543" s="6">
        <v>515</v>
      </c>
      <c r="K543" s="5">
        <v>843</v>
      </c>
      <c r="L543" s="5">
        <v>485</v>
      </c>
      <c r="M543" s="6">
        <v>895</v>
      </c>
      <c r="N543" s="6">
        <v>431</v>
      </c>
      <c r="O543" s="5">
        <v>787</v>
      </c>
      <c r="P543" s="5">
        <v>399</v>
      </c>
      <c r="Q543" s="6">
        <v>753</v>
      </c>
      <c r="R543" s="6">
        <v>287</v>
      </c>
      <c r="S543" s="6">
        <v>73</v>
      </c>
      <c r="T543" s="6">
        <v>87</v>
      </c>
      <c r="U543" s="5">
        <v>220</v>
      </c>
      <c r="V543" s="5">
        <v>338</v>
      </c>
      <c r="W543" s="5">
        <v>157</v>
      </c>
      <c r="X543" s="5">
        <v>220</v>
      </c>
      <c r="Y543" s="5">
        <v>45</v>
      </c>
      <c r="Z543" s="5">
        <v>675</v>
      </c>
      <c r="AA543" s="6">
        <v>363</v>
      </c>
      <c r="AB543" s="6">
        <v>337</v>
      </c>
      <c r="AC543" s="6">
        <v>281</v>
      </c>
      <c r="AD543" s="6">
        <v>234</v>
      </c>
      <c r="AE543" s="5">
        <v>202</v>
      </c>
      <c r="AF543" s="5">
        <v>428</v>
      </c>
      <c r="AG543" s="5">
        <v>478</v>
      </c>
      <c r="AH543" s="5">
        <v>225</v>
      </c>
      <c r="AI543" s="6">
        <v>855</v>
      </c>
      <c r="AJ543" s="6">
        <v>283</v>
      </c>
      <c r="AK543" s="6">
        <v>50</v>
      </c>
      <c r="AL543" s="6">
        <v>72</v>
      </c>
      <c r="AM543" s="6">
        <v>73</v>
      </c>
    </row>
    <row r="544" spans="1:39" ht="19.95" customHeight="1" x14ac:dyDescent="0.3">
      <c r="A544" s="17" t="s">
        <v>192</v>
      </c>
      <c r="B544" s="7">
        <v>0.77732646498792024</v>
      </c>
      <c r="C544" s="9">
        <v>0.78035904962245939</v>
      </c>
      <c r="D544" s="9">
        <v>0.82103974870949137</v>
      </c>
      <c r="E544" s="9">
        <v>0.78280367481582203</v>
      </c>
      <c r="F544" s="9">
        <v>0.78206356510021313</v>
      </c>
      <c r="G544" s="10">
        <v>0.65638381355802655</v>
      </c>
      <c r="H544" s="11">
        <v>0.79684799527437422</v>
      </c>
      <c r="I544" s="11">
        <v>0.77193541658014175</v>
      </c>
      <c r="J544" s="11">
        <v>0.76841751491392551</v>
      </c>
      <c r="K544" s="9">
        <v>0.76660569236659082</v>
      </c>
      <c r="L544" s="9">
        <v>0.79554762527618228</v>
      </c>
      <c r="M544" s="13">
        <v>0.88537942649764412</v>
      </c>
      <c r="N544" s="12">
        <v>0.56157636581286541</v>
      </c>
      <c r="O544" s="8">
        <v>0.88867923460211595</v>
      </c>
      <c r="P544" s="10">
        <v>0.56668597902332307</v>
      </c>
      <c r="Q544" s="13">
        <v>0.89973875386514157</v>
      </c>
      <c r="R544" s="12">
        <v>0.66823944600289442</v>
      </c>
      <c r="S544" s="12">
        <v>0.42779909878463512</v>
      </c>
      <c r="T544" s="12">
        <v>0.67728965097414362</v>
      </c>
      <c r="U544" s="9">
        <v>0.81223765826263306</v>
      </c>
      <c r="V544" s="10">
        <v>0.68995477459718779</v>
      </c>
      <c r="W544" s="9">
        <v>0.77421742524283244</v>
      </c>
      <c r="X544" s="9">
        <v>0.79435250957934667</v>
      </c>
      <c r="Y544" s="9">
        <v>0.65588449540682037</v>
      </c>
      <c r="Z544" s="8">
        <v>0.80203024594619743</v>
      </c>
      <c r="AA544" s="12">
        <v>0.62099303941703088</v>
      </c>
      <c r="AB544" s="11">
        <v>0.77768854449216684</v>
      </c>
      <c r="AC544" s="13">
        <v>0.85141490857803837</v>
      </c>
      <c r="AD544" s="13">
        <v>0.92216651168441321</v>
      </c>
      <c r="AE544" s="10">
        <v>0.65260865330625428</v>
      </c>
      <c r="AF544" s="9">
        <v>0.76111690121536901</v>
      </c>
      <c r="AG544" s="8">
        <v>0.8406881170090702</v>
      </c>
      <c r="AH544" s="9">
        <v>0.7932715771253932</v>
      </c>
      <c r="AI544" s="13">
        <v>0.79875318141970164</v>
      </c>
      <c r="AJ544" s="11">
        <v>0.76596922567840009</v>
      </c>
      <c r="AK544" s="11">
        <v>0.80398042041152373</v>
      </c>
      <c r="AL544" s="12">
        <v>0.6466664652193076</v>
      </c>
      <c r="AM544" s="12">
        <v>0.68246901828672657</v>
      </c>
    </row>
    <row r="545" spans="1:39" ht="19.95" customHeight="1" x14ac:dyDescent="0.3">
      <c r="A545" s="16" t="s">
        <v>193</v>
      </c>
      <c r="B545" s="7">
        <v>0.1066648283637642</v>
      </c>
      <c r="C545" s="9">
        <v>7.7747396536550051E-2</v>
      </c>
      <c r="D545" s="9">
        <v>9.9158165353145894E-2</v>
      </c>
      <c r="E545" s="9">
        <v>0.1089151480841261</v>
      </c>
      <c r="F545" s="9">
        <v>0.10201041654478631</v>
      </c>
      <c r="G545" s="8">
        <v>0.20264693601732409</v>
      </c>
      <c r="H545" s="11">
        <v>0.111010118561353</v>
      </c>
      <c r="I545" s="11">
        <v>9.0670472448637185E-2</v>
      </c>
      <c r="J545" s="11">
        <v>0.1188730102016632</v>
      </c>
      <c r="K545" s="9">
        <v>0.1113508397520781</v>
      </c>
      <c r="L545" s="9">
        <v>9.9870553577698404E-2</v>
      </c>
      <c r="M545" s="12">
        <v>4.9756597834545752E-2</v>
      </c>
      <c r="N545" s="13">
        <v>0.22482559899895019</v>
      </c>
      <c r="O545" s="10">
        <v>4.7189396295894213E-2</v>
      </c>
      <c r="P545" s="8">
        <v>0.23506958607765999</v>
      </c>
      <c r="Q545" s="12">
        <v>5.2837683345778777E-2</v>
      </c>
      <c r="R545" s="13">
        <v>0.21818656194468891</v>
      </c>
      <c r="S545" s="11">
        <v>0.1005055748216933</v>
      </c>
      <c r="T545" s="11">
        <v>0.16436837138202209</v>
      </c>
      <c r="U545" s="9">
        <v>8.4486012428631241E-2</v>
      </c>
      <c r="V545" s="8">
        <v>0.1678695602176748</v>
      </c>
      <c r="W545" s="9">
        <v>0.106752873853633</v>
      </c>
      <c r="X545" s="9">
        <v>9.6778630113998038E-2</v>
      </c>
      <c r="Y545" s="8">
        <v>0.22232489796399191</v>
      </c>
      <c r="Z545" s="9">
        <v>9.0404657920589299E-2</v>
      </c>
      <c r="AA545" s="13">
        <v>0.18504797030701731</v>
      </c>
      <c r="AB545" s="11">
        <v>0.1113865618005367</v>
      </c>
      <c r="AC545" s="12">
        <v>7.7470030467160014E-2</v>
      </c>
      <c r="AD545" s="12">
        <v>1.9968060458686529E-2</v>
      </c>
      <c r="AE545" s="8">
        <v>0.18192312866861871</v>
      </c>
      <c r="AF545" s="9">
        <v>0.11391939295131891</v>
      </c>
      <c r="AG545" s="10">
        <v>7.2039084694329056E-2</v>
      </c>
      <c r="AH545" s="9">
        <v>9.4589754691776828E-2</v>
      </c>
      <c r="AI545" s="12">
        <v>9.4658834041317266E-2</v>
      </c>
      <c r="AJ545" s="11">
        <v>0.13461964346628091</v>
      </c>
      <c r="AK545" s="11">
        <v>7.8723536216845053E-2</v>
      </c>
      <c r="AL545" s="11">
        <v>0.1460881088075171</v>
      </c>
      <c r="AM545" s="11">
        <v>0.12564538398562369</v>
      </c>
    </row>
    <row r="546" spans="1:39" ht="19.95" customHeight="1" x14ac:dyDescent="0.3">
      <c r="A546" s="17" t="s">
        <v>194</v>
      </c>
      <c r="B546" s="7">
        <v>3.6486923770605403E-2</v>
      </c>
      <c r="C546" s="8">
        <v>6.6420702776055995E-2</v>
      </c>
      <c r="D546" s="9">
        <v>3.7977787291663033E-2</v>
      </c>
      <c r="E546" s="9">
        <v>2.854410134687357E-2</v>
      </c>
      <c r="F546" s="9">
        <v>3.1603827732713863E-2</v>
      </c>
      <c r="G546" s="9">
        <v>1.6956059305733909E-2</v>
      </c>
      <c r="H546" s="12">
        <v>8.936168156455369E-3</v>
      </c>
      <c r="I546" s="11">
        <v>5.0564278512641801E-2</v>
      </c>
      <c r="J546" s="11">
        <v>4.2854900796745858E-2</v>
      </c>
      <c r="K546" s="9">
        <v>3.7087661486589797E-2</v>
      </c>
      <c r="L546" s="9">
        <v>3.5870592549878462E-2</v>
      </c>
      <c r="M546" s="12">
        <v>2.7456640320714609E-2</v>
      </c>
      <c r="N546" s="13">
        <v>5.5549550659889063E-2</v>
      </c>
      <c r="O546" s="9">
        <v>4.0724991018643977E-2</v>
      </c>
      <c r="P546" s="9">
        <v>3.3060942389177728E-2</v>
      </c>
      <c r="Q546" s="12">
        <v>1.0485896662840839E-2</v>
      </c>
      <c r="R546" s="11">
        <v>3.3561606209249521E-2</v>
      </c>
      <c r="S546" s="13">
        <v>0.37904666111515278</v>
      </c>
      <c r="T546" s="11">
        <v>2.9629451598185811E-2</v>
      </c>
      <c r="U546" s="9">
        <v>4.0538649972465479E-2</v>
      </c>
      <c r="V546" s="8">
        <v>5.2973550750757298E-2</v>
      </c>
      <c r="W546" s="8">
        <v>7.1973657030826518E-2</v>
      </c>
      <c r="X546" s="8">
        <v>6.6192928609204699E-2</v>
      </c>
      <c r="Y546" s="9">
        <v>5.2378627813143418E-2</v>
      </c>
      <c r="Z546" s="10">
        <v>2.3229510360309041E-2</v>
      </c>
      <c r="AA546" s="11">
        <v>4.1768275875381303E-2</v>
      </c>
      <c r="AB546" s="11">
        <v>3.8416549451054827E-2</v>
      </c>
      <c r="AC546" s="11">
        <v>3.0086149432937189E-2</v>
      </c>
      <c r="AD546" s="11">
        <v>3.8775471172597047E-2</v>
      </c>
      <c r="AE546" s="9">
        <v>2.5877717625538359E-2</v>
      </c>
      <c r="AF546" s="9">
        <v>3.4123562685031278E-2</v>
      </c>
      <c r="AG546" s="9">
        <v>3.7336071096339879E-2</v>
      </c>
      <c r="AH546" s="9">
        <v>4.6567349389916433E-2</v>
      </c>
      <c r="AI546" s="11">
        <v>3.7006971263318568E-2</v>
      </c>
      <c r="AJ546" s="11">
        <v>4.7535247903144048E-2</v>
      </c>
      <c r="AK546" s="11">
        <v>0</v>
      </c>
      <c r="AL546" s="11">
        <v>2.696034962004781E-2</v>
      </c>
      <c r="AM546" s="11">
        <v>3.0128257427334212E-2</v>
      </c>
    </row>
    <row r="547" spans="1:39" ht="19.95" customHeight="1" x14ac:dyDescent="0.3">
      <c r="A547" s="16" t="s">
        <v>37</v>
      </c>
      <c r="B547" s="7">
        <v>6.3971101075854742E-2</v>
      </c>
      <c r="C547" s="9">
        <v>7.5472851064934551E-2</v>
      </c>
      <c r="D547" s="9">
        <v>3.6801489613314253E-2</v>
      </c>
      <c r="E547" s="9">
        <v>5.3360567984872001E-2</v>
      </c>
      <c r="F547" s="9">
        <v>6.2855198058316353E-2</v>
      </c>
      <c r="G547" s="8">
        <v>0.1084272431408069</v>
      </c>
      <c r="H547" s="11">
        <v>4.8565565312209659E-2</v>
      </c>
      <c r="I547" s="11">
        <v>7.3993157039253993E-2</v>
      </c>
      <c r="J547" s="11">
        <v>6.5469115934550487E-2</v>
      </c>
      <c r="K547" s="9">
        <v>7.0827658419182024E-2</v>
      </c>
      <c r="L547" s="9">
        <v>5.3001525153871291E-2</v>
      </c>
      <c r="M547" s="12">
        <v>2.3979343560240989E-2</v>
      </c>
      <c r="N547" s="13">
        <v>0.1450200542539275</v>
      </c>
      <c r="O547" s="10">
        <v>2.1974728868613569E-2</v>
      </c>
      <c r="P547" s="8">
        <v>0.14525668172803369</v>
      </c>
      <c r="Q547" s="12">
        <v>3.1511790003342331E-2</v>
      </c>
      <c r="R547" s="11">
        <v>6.3864481873682044E-2</v>
      </c>
      <c r="S547" s="11">
        <v>9.2648665278518852E-2</v>
      </c>
      <c r="T547" s="13">
        <v>0.12871252604564851</v>
      </c>
      <c r="U547" s="9">
        <v>5.1825433462699987E-2</v>
      </c>
      <c r="V547" s="9">
        <v>8.2680743144810401E-2</v>
      </c>
      <c r="W547" s="9">
        <v>4.7056043872708023E-2</v>
      </c>
      <c r="X547" s="9">
        <v>3.8717215344093038E-2</v>
      </c>
      <c r="Y547" s="9">
        <v>5.0513577535262297E-2</v>
      </c>
      <c r="Z547" s="9">
        <v>6.4559028824248313E-2</v>
      </c>
      <c r="AA547" s="13">
        <v>0.11801803256809219</v>
      </c>
      <c r="AB547" s="11">
        <v>6.6196828316980552E-2</v>
      </c>
      <c r="AC547" s="12">
        <v>3.5735508563176803E-2</v>
      </c>
      <c r="AD547" s="12">
        <v>1.2843738266224191E-2</v>
      </c>
      <c r="AE547" s="8">
        <v>9.8770040443985421E-2</v>
      </c>
      <c r="AF547" s="9">
        <v>7.9937408800679621E-2</v>
      </c>
      <c r="AG547" s="10">
        <v>4.7161055788687831E-2</v>
      </c>
      <c r="AH547" s="9">
        <v>4.2616024271336643E-2</v>
      </c>
      <c r="AI547" s="11">
        <v>5.5679642641094748E-2</v>
      </c>
      <c r="AJ547" s="11">
        <v>5.1875882952174983E-2</v>
      </c>
      <c r="AK547" s="11">
        <v>8.1399637126292848E-2</v>
      </c>
      <c r="AL547" s="13">
        <v>0.13512630465575751</v>
      </c>
      <c r="AM547" s="13">
        <v>0.11719075857218771</v>
      </c>
    </row>
    <row r="548" spans="1:39" ht="19.95" customHeight="1" x14ac:dyDescent="0.3">
      <c r="A548" s="17" t="s">
        <v>139</v>
      </c>
      <c r="B548" s="7">
        <v>1.387902451080684E-2</v>
      </c>
      <c r="C548" s="9">
        <v>0</v>
      </c>
      <c r="D548" s="9">
        <v>5.0228090323854316E-3</v>
      </c>
      <c r="E548" s="9">
        <v>2.637650776830636E-2</v>
      </c>
      <c r="F548" s="9">
        <v>1.858939500007957E-2</v>
      </c>
      <c r="G548" s="9">
        <v>1.558594797810859E-2</v>
      </c>
      <c r="H548" s="13">
        <v>2.8427640504831882E-2</v>
      </c>
      <c r="I548" s="11">
        <v>1.283667541932532E-2</v>
      </c>
      <c r="J548" s="12">
        <v>4.3854581531149297E-3</v>
      </c>
      <c r="K548" s="9">
        <v>1.269705396144701E-2</v>
      </c>
      <c r="L548" s="9">
        <v>1.3609457631194109E-2</v>
      </c>
      <c r="M548" s="11">
        <v>1.342799178685457E-2</v>
      </c>
      <c r="N548" s="11">
        <v>1.302843027436784E-2</v>
      </c>
      <c r="O548" s="10">
        <v>1.4316492147322989E-3</v>
      </c>
      <c r="P548" s="8">
        <v>1.9926810781805509E-2</v>
      </c>
      <c r="Q548" s="11">
        <v>5.4258761228965198E-3</v>
      </c>
      <c r="R548" s="13">
        <v>1.6147903969485081E-2</v>
      </c>
      <c r="S548" s="11">
        <v>0</v>
      </c>
      <c r="T548" s="11">
        <v>0</v>
      </c>
      <c r="U548" s="9">
        <v>5.4561229367851424E-3</v>
      </c>
      <c r="V548" s="9">
        <v>6.5213712895697299E-3</v>
      </c>
      <c r="W548" s="9">
        <v>0</v>
      </c>
      <c r="X548" s="9">
        <v>3.9587163533575829E-3</v>
      </c>
      <c r="Y548" s="9">
        <v>1.8898401280782028E-2</v>
      </c>
      <c r="Z548" s="9">
        <v>1.9776556948655911E-2</v>
      </c>
      <c r="AA548" s="13">
        <v>3.09163421099076E-2</v>
      </c>
      <c r="AB548" s="11">
        <v>6.3115159392611196E-3</v>
      </c>
      <c r="AC548" s="11">
        <v>5.2934029586876397E-3</v>
      </c>
      <c r="AD548" s="11">
        <v>6.2462184180789981E-3</v>
      </c>
      <c r="AE548" s="8">
        <v>3.5331222212492512E-2</v>
      </c>
      <c r="AF548" s="9">
        <v>8.1826320593378493E-3</v>
      </c>
      <c r="AG548" s="10">
        <v>2.7756714115730399E-3</v>
      </c>
      <c r="AH548" s="9">
        <v>2.295529452157689E-2</v>
      </c>
      <c r="AI548" s="11">
        <v>1.249283809069382E-2</v>
      </c>
      <c r="AJ548" s="12">
        <v>0</v>
      </c>
      <c r="AK548" s="11">
        <v>3.589640624533838E-2</v>
      </c>
      <c r="AL548" s="13">
        <v>4.5158771697369891E-2</v>
      </c>
      <c r="AM548" s="11">
        <v>3.085386644186331E-2</v>
      </c>
    </row>
    <row r="549" spans="1:39" ht="19.95" customHeight="1" x14ac:dyDescent="0.3">
      <c r="A549" s="16" t="s">
        <v>176</v>
      </c>
      <c r="B549" s="7">
        <v>1.671657291048642E-3</v>
      </c>
      <c r="C549" s="9">
        <v>0</v>
      </c>
      <c r="D549" s="9">
        <v>0</v>
      </c>
      <c r="E549" s="9">
        <v>0</v>
      </c>
      <c r="F549" s="9">
        <v>2.8775975638907839E-3</v>
      </c>
      <c r="G549" s="9">
        <v>0</v>
      </c>
      <c r="H549" s="13">
        <v>6.2125121907759063E-3</v>
      </c>
      <c r="I549" s="11">
        <v>0</v>
      </c>
      <c r="J549" s="11">
        <v>0</v>
      </c>
      <c r="K549" s="9">
        <v>1.4310940141122361E-3</v>
      </c>
      <c r="L549" s="9">
        <v>2.100245811175472E-3</v>
      </c>
      <c r="M549" s="11">
        <v>0</v>
      </c>
      <c r="N549" s="11">
        <v>0</v>
      </c>
      <c r="O549" s="9">
        <v>0</v>
      </c>
      <c r="P549" s="9">
        <v>0</v>
      </c>
      <c r="Q549" s="11">
        <v>0</v>
      </c>
      <c r="R549" s="11">
        <v>0</v>
      </c>
      <c r="S549" s="11">
        <v>0</v>
      </c>
      <c r="T549" s="11">
        <v>0</v>
      </c>
      <c r="U549" s="9">
        <v>5.4561229367851424E-3</v>
      </c>
      <c r="V549" s="9">
        <v>0</v>
      </c>
      <c r="W549" s="9">
        <v>0</v>
      </c>
      <c r="X549" s="9">
        <v>0</v>
      </c>
      <c r="Y549" s="9">
        <v>0</v>
      </c>
      <c r="Z549" s="9">
        <v>0</v>
      </c>
      <c r="AA549" s="11">
        <v>3.2563397225706162E-3</v>
      </c>
      <c r="AB549" s="11">
        <v>0</v>
      </c>
      <c r="AC549" s="11">
        <v>0</v>
      </c>
      <c r="AD549" s="11">
        <v>0</v>
      </c>
      <c r="AE549" s="9">
        <v>5.489237743110784E-3</v>
      </c>
      <c r="AF549" s="9">
        <v>2.7201022882633119E-3</v>
      </c>
      <c r="AG549" s="9">
        <v>0</v>
      </c>
      <c r="AH549" s="9">
        <v>0</v>
      </c>
      <c r="AI549" s="11">
        <v>1.408532543873988E-3</v>
      </c>
      <c r="AJ549" s="11">
        <v>0</v>
      </c>
      <c r="AK549" s="11">
        <v>0</v>
      </c>
      <c r="AL549" s="11">
        <v>0</v>
      </c>
      <c r="AM549" s="13">
        <v>1.3712715286264429E-2</v>
      </c>
    </row>
    <row r="551" spans="1:39" x14ac:dyDescent="0.3">
      <c r="A551" s="1" t="s">
        <v>24</v>
      </c>
    </row>
    <row r="552" spans="1:39" ht="40.049999999999997" customHeight="1" x14ac:dyDescent="0.3">
      <c r="A552" s="19" t="s">
        <v>195</v>
      </c>
      <c r="B552" s="33"/>
      <c r="C552" s="33" t="s">
        <v>195</v>
      </c>
      <c r="D552" s="18"/>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c r="AH552" s="18"/>
      <c r="AI552" s="18"/>
      <c r="AJ552" s="18"/>
      <c r="AK552" s="18"/>
      <c r="AL552" s="18"/>
      <c r="AM552" s="18"/>
    </row>
    <row r="553" spans="1:39" ht="22.05" customHeight="1" x14ac:dyDescent="0.3">
      <c r="A553" s="2"/>
      <c r="B553" s="2"/>
      <c r="C553" s="51" t="s">
        <v>1</v>
      </c>
      <c r="D553" s="52"/>
      <c r="E553" s="52"/>
      <c r="F553" s="52"/>
      <c r="G553" s="53"/>
      <c r="H553" s="51" t="s">
        <v>2</v>
      </c>
      <c r="I553" s="52"/>
      <c r="J553" s="53"/>
      <c r="K553" s="51" t="s">
        <v>26</v>
      </c>
      <c r="L553" s="53"/>
      <c r="M553" s="51" t="s">
        <v>28</v>
      </c>
      <c r="N553" s="53"/>
      <c r="O553" s="51" t="s">
        <v>29</v>
      </c>
      <c r="P553" s="53"/>
      <c r="Q553" s="51" t="s">
        <v>30</v>
      </c>
      <c r="R553" s="52"/>
      <c r="S553" s="52"/>
      <c r="T553" s="53"/>
      <c r="U553" s="51" t="s">
        <v>31</v>
      </c>
      <c r="V553" s="52"/>
      <c r="W553" s="52"/>
      <c r="X553" s="52"/>
      <c r="Y553" s="52"/>
      <c r="Z553" s="53"/>
      <c r="AA553" s="51" t="s">
        <v>32</v>
      </c>
      <c r="AB553" s="52"/>
      <c r="AC553" s="52"/>
      <c r="AD553" s="53"/>
      <c r="AE553" s="51" t="s">
        <v>33</v>
      </c>
      <c r="AF553" s="52"/>
      <c r="AG553" s="52"/>
      <c r="AH553" s="53"/>
      <c r="AI553" s="51" t="s">
        <v>34</v>
      </c>
      <c r="AJ553" s="52"/>
      <c r="AK553" s="52"/>
      <c r="AL553" s="52"/>
      <c r="AM553" s="53"/>
    </row>
    <row r="554" spans="1:39" ht="58.05" customHeight="1" x14ac:dyDescent="0.3">
      <c r="A554" s="3" t="s">
        <v>35</v>
      </c>
      <c r="B554" s="3" t="s">
        <v>0</v>
      </c>
      <c r="C554" s="3" t="s">
        <v>3</v>
      </c>
      <c r="D554" s="3" t="s">
        <v>4</v>
      </c>
      <c r="E554" s="3" t="s">
        <v>5</v>
      </c>
      <c r="F554" s="3" t="s">
        <v>6</v>
      </c>
      <c r="G554" s="3" t="s">
        <v>7</v>
      </c>
      <c r="H554" s="3" t="s">
        <v>8</v>
      </c>
      <c r="I554" s="3" t="s">
        <v>9</v>
      </c>
      <c r="J554" s="3" t="s">
        <v>10</v>
      </c>
      <c r="K554" s="3" t="s">
        <v>36</v>
      </c>
      <c r="L554" s="3" t="s">
        <v>37</v>
      </c>
      <c r="M554" s="3" t="s">
        <v>40</v>
      </c>
      <c r="N554" s="3" t="s">
        <v>41</v>
      </c>
      <c r="O554" s="3" t="s">
        <v>42</v>
      </c>
      <c r="P554" s="3" t="s">
        <v>43</v>
      </c>
      <c r="Q554" s="3" t="s">
        <v>44</v>
      </c>
      <c r="R554" s="3" t="s">
        <v>45</v>
      </c>
      <c r="S554" s="3" t="s">
        <v>46</v>
      </c>
      <c r="T554" s="3" t="s">
        <v>47</v>
      </c>
      <c r="U554" s="3" t="s">
        <v>48</v>
      </c>
      <c r="V554" s="3" t="s">
        <v>49</v>
      </c>
      <c r="W554" s="3" t="s">
        <v>50</v>
      </c>
      <c r="X554" s="3" t="s">
        <v>51</v>
      </c>
      <c r="Y554" s="3" t="s">
        <v>52</v>
      </c>
      <c r="Z554" s="3" t="s">
        <v>53</v>
      </c>
      <c r="AA554" s="3" t="s">
        <v>54</v>
      </c>
      <c r="AB554" s="3" t="s">
        <v>55</v>
      </c>
      <c r="AC554" s="3" t="s">
        <v>56</v>
      </c>
      <c r="AD554" s="3" t="s">
        <v>57</v>
      </c>
      <c r="AE554" s="3" t="s">
        <v>58</v>
      </c>
      <c r="AF554" s="3" t="s">
        <v>59</v>
      </c>
      <c r="AG554" s="3" t="s">
        <v>60</v>
      </c>
      <c r="AH554" s="3" t="s">
        <v>61</v>
      </c>
      <c r="AI554" s="3" t="s">
        <v>62</v>
      </c>
      <c r="AJ554" s="3" t="s">
        <v>63</v>
      </c>
      <c r="AK554" s="3" t="s">
        <v>64</v>
      </c>
      <c r="AL554" s="3" t="s">
        <v>65</v>
      </c>
      <c r="AM554" s="3" t="s">
        <v>47</v>
      </c>
    </row>
    <row r="555" spans="1:39" ht="19.95" customHeight="1" x14ac:dyDescent="0.3">
      <c r="A555" s="14" t="s">
        <v>11</v>
      </c>
      <c r="B555" s="22">
        <v>1319.546983361244</v>
      </c>
      <c r="C555" s="23" t="s">
        <v>196</v>
      </c>
      <c r="D555" s="23" t="s">
        <v>196</v>
      </c>
      <c r="E555" s="23" t="s">
        <v>196</v>
      </c>
      <c r="F555" s="23" t="s">
        <v>196</v>
      </c>
      <c r="G555" s="23" t="s">
        <v>196</v>
      </c>
      <c r="H555" s="24">
        <v>355.06253635883331</v>
      </c>
      <c r="I555" s="24">
        <v>472.20755040645599</v>
      </c>
      <c r="J555" s="24">
        <v>492.2768965959549</v>
      </c>
      <c r="K555" s="25">
        <v>828.13442993164063</v>
      </c>
      <c r="L555" s="25">
        <v>485.98697572946548</v>
      </c>
      <c r="M555" s="24">
        <v>881.76700973510742</v>
      </c>
      <c r="N555" s="24">
        <v>430.89188438653952</v>
      </c>
      <c r="O555" s="25">
        <v>753.97650051116943</v>
      </c>
      <c r="P555" s="25">
        <v>402.30962198972702</v>
      </c>
      <c r="Q555" s="24">
        <v>720.81386578083038</v>
      </c>
      <c r="R555" s="24">
        <v>301.32439941167831</v>
      </c>
      <c r="S555" s="24">
        <v>73.693696200847626</v>
      </c>
      <c r="T555" s="24">
        <v>85.77783328294754</v>
      </c>
      <c r="U555" s="25">
        <v>217.21252238750461</v>
      </c>
      <c r="V555" s="25">
        <v>342.52377516031271</v>
      </c>
      <c r="W555" s="25">
        <v>157.40950071811679</v>
      </c>
      <c r="X555" s="25">
        <v>217.1966395974159</v>
      </c>
      <c r="Y555" s="25">
        <v>45.496964335441589</v>
      </c>
      <c r="Z555" s="25">
        <v>658.08472228050232</v>
      </c>
      <c r="AA555" s="24">
        <v>363.94796812534332</v>
      </c>
      <c r="AB555" s="24">
        <v>332.74446189403528</v>
      </c>
      <c r="AC555" s="24">
        <v>272.31792396306992</v>
      </c>
      <c r="AD555" s="24">
        <v>230.7777935266495</v>
      </c>
      <c r="AE555" s="25">
        <v>215.90214908123019</v>
      </c>
      <c r="AF555" s="25">
        <v>375.24034094810492</v>
      </c>
      <c r="AG555" s="25">
        <v>451.21036946773529</v>
      </c>
      <c r="AH555" s="25">
        <v>277.19412386417389</v>
      </c>
      <c r="AI555" s="24">
        <v>841.39924967288971</v>
      </c>
      <c r="AJ555" s="24">
        <v>269.18494492769241</v>
      </c>
      <c r="AK555" s="24">
        <v>61.449893355369568</v>
      </c>
      <c r="AL555" s="24">
        <v>73.078905582427979</v>
      </c>
      <c r="AM555" s="24">
        <v>74.433989822864532</v>
      </c>
    </row>
    <row r="556" spans="1:39" ht="19.95" customHeight="1" x14ac:dyDescent="0.3">
      <c r="A556" s="15" t="s">
        <v>12</v>
      </c>
      <c r="B556" s="22">
        <v>1333</v>
      </c>
      <c r="C556" s="23" t="s">
        <v>196</v>
      </c>
      <c r="D556" s="23" t="s">
        <v>196</v>
      </c>
      <c r="E556" s="23" t="s">
        <v>196</v>
      </c>
      <c r="F556" s="23" t="s">
        <v>196</v>
      </c>
      <c r="G556" s="23" t="s">
        <v>196</v>
      </c>
      <c r="H556" s="24">
        <v>286</v>
      </c>
      <c r="I556" s="24">
        <v>532</v>
      </c>
      <c r="J556" s="24">
        <v>515</v>
      </c>
      <c r="K556" s="25">
        <v>843</v>
      </c>
      <c r="L556" s="25">
        <v>485</v>
      </c>
      <c r="M556" s="24">
        <v>895</v>
      </c>
      <c r="N556" s="24">
        <v>431</v>
      </c>
      <c r="O556" s="25">
        <v>787</v>
      </c>
      <c r="P556" s="25">
        <v>399</v>
      </c>
      <c r="Q556" s="24">
        <v>753</v>
      </c>
      <c r="R556" s="24">
        <v>287</v>
      </c>
      <c r="S556" s="24">
        <v>73</v>
      </c>
      <c r="T556" s="24">
        <v>87</v>
      </c>
      <c r="U556" s="25">
        <v>220</v>
      </c>
      <c r="V556" s="25">
        <v>338</v>
      </c>
      <c r="W556" s="25">
        <v>157</v>
      </c>
      <c r="X556" s="25">
        <v>220</v>
      </c>
      <c r="Y556" s="25">
        <v>45</v>
      </c>
      <c r="Z556" s="25">
        <v>675</v>
      </c>
      <c r="AA556" s="24">
        <v>363</v>
      </c>
      <c r="AB556" s="24">
        <v>337</v>
      </c>
      <c r="AC556" s="24">
        <v>281</v>
      </c>
      <c r="AD556" s="24">
        <v>234</v>
      </c>
      <c r="AE556" s="25">
        <v>202</v>
      </c>
      <c r="AF556" s="25">
        <v>428</v>
      </c>
      <c r="AG556" s="25">
        <v>478</v>
      </c>
      <c r="AH556" s="25">
        <v>225</v>
      </c>
      <c r="AI556" s="24">
        <v>855</v>
      </c>
      <c r="AJ556" s="24">
        <v>283</v>
      </c>
      <c r="AK556" s="24">
        <v>50</v>
      </c>
      <c r="AL556" s="24">
        <v>72</v>
      </c>
      <c r="AM556" s="24">
        <v>73</v>
      </c>
    </row>
    <row r="557" spans="1:39" ht="19.95" customHeight="1" x14ac:dyDescent="0.3">
      <c r="A557" s="14" t="s">
        <v>197</v>
      </c>
      <c r="B557" s="26">
        <v>0.36433179929877119</v>
      </c>
      <c r="C557" s="23" t="s">
        <v>196</v>
      </c>
      <c r="D557" s="23" t="s">
        <v>196</v>
      </c>
      <c r="E557" s="23" t="s">
        <v>196</v>
      </c>
      <c r="F557" s="23" t="s">
        <v>196</v>
      </c>
      <c r="G557" s="23" t="s">
        <v>196</v>
      </c>
      <c r="H557" s="30">
        <v>0.41951843099450697</v>
      </c>
      <c r="I557" s="27">
        <v>0.33423643777478662</v>
      </c>
      <c r="J557" s="27">
        <v>0.353395985498901</v>
      </c>
      <c r="K557" s="26">
        <v>0.37984913036625578</v>
      </c>
      <c r="L557" s="26">
        <v>0.3325260916375341</v>
      </c>
      <c r="M557" s="27">
        <v>0.35178208005283812</v>
      </c>
      <c r="N557" s="27">
        <v>0.39093533295085942</v>
      </c>
      <c r="O557" s="26">
        <v>0.34742389053765499</v>
      </c>
      <c r="P557" s="26">
        <v>0.37438618860680578</v>
      </c>
      <c r="Q557" s="31">
        <v>0.3250070100552413</v>
      </c>
      <c r="R557" s="27">
        <v>0.39706471705618729</v>
      </c>
      <c r="S557" s="30">
        <v>0.47934272265192951</v>
      </c>
      <c r="T557" s="27">
        <v>0.3666915246364314</v>
      </c>
      <c r="U557" s="28">
        <v>0.42664501159016571</v>
      </c>
      <c r="V557" s="28">
        <v>0.42756612579251341</v>
      </c>
      <c r="W557" s="28">
        <v>0.5226072149133647</v>
      </c>
      <c r="X557" s="28">
        <v>0.44625211895149192</v>
      </c>
      <c r="Y557" s="26">
        <v>0.48521348922201052</v>
      </c>
      <c r="Z557" s="29">
        <v>0.3102390806843226</v>
      </c>
      <c r="AA557" s="27">
        <v>0.37652395036562319</v>
      </c>
      <c r="AB557" s="31">
        <v>0.31285176812916099</v>
      </c>
      <c r="AC557" s="27">
        <v>0.3861089604138313</v>
      </c>
      <c r="AD557" s="27">
        <v>0.41410436686093771</v>
      </c>
      <c r="AE557" s="29">
        <v>0.22915855320664699</v>
      </c>
      <c r="AF557" s="26">
        <v>0.34180305083031393</v>
      </c>
      <c r="AG557" s="28">
        <v>0.40185407334151019</v>
      </c>
      <c r="AH557" s="28">
        <v>0.4390355850906606</v>
      </c>
      <c r="AI557" s="27">
        <v>0.35409423742776441</v>
      </c>
      <c r="AJ557" s="27">
        <v>0.36672757799754069</v>
      </c>
      <c r="AK557" s="27">
        <v>0.4672974877561808</v>
      </c>
      <c r="AL557" s="27">
        <v>0.42139883032076991</v>
      </c>
      <c r="AM557" s="27">
        <v>0.33035998839281178</v>
      </c>
    </row>
    <row r="558" spans="1:39" ht="19.95" customHeight="1" x14ac:dyDescent="0.3">
      <c r="A558" s="15" t="s">
        <v>198</v>
      </c>
      <c r="B558" s="26">
        <v>0.39599034146647061</v>
      </c>
      <c r="C558" s="23" t="s">
        <v>196</v>
      </c>
      <c r="D558" s="23" t="s">
        <v>196</v>
      </c>
      <c r="E558" s="23" t="s">
        <v>196</v>
      </c>
      <c r="F558" s="23" t="s">
        <v>196</v>
      </c>
      <c r="G558" s="23" t="s">
        <v>196</v>
      </c>
      <c r="H558" s="27">
        <v>0.39802858661250767</v>
      </c>
      <c r="I558" s="27">
        <v>0.4060074752748784</v>
      </c>
      <c r="J558" s="27">
        <v>0.38491147356357291</v>
      </c>
      <c r="K558" s="29">
        <v>0.37534980778658961</v>
      </c>
      <c r="L558" s="28">
        <v>0.43385034641035353</v>
      </c>
      <c r="M558" s="27">
        <v>0.41326999067166059</v>
      </c>
      <c r="N558" s="27">
        <v>0.36005683018866458</v>
      </c>
      <c r="O558" s="26">
        <v>0.42117715234618719</v>
      </c>
      <c r="P558" s="26">
        <v>0.37239599815203472</v>
      </c>
      <c r="Q558" s="27">
        <v>0.42719667643696613</v>
      </c>
      <c r="R558" s="31">
        <v>0.35594293600061422</v>
      </c>
      <c r="S558" s="27">
        <v>0.31849004162093819</v>
      </c>
      <c r="T558" s="27">
        <v>0.46821584408788258</v>
      </c>
      <c r="U558" s="26">
        <v>0.37016827676249042</v>
      </c>
      <c r="V558" s="26">
        <v>0.38785668817512547</v>
      </c>
      <c r="W558" s="29">
        <v>0.29775924743437387</v>
      </c>
      <c r="X558" s="26">
        <v>0.36157832623603597</v>
      </c>
      <c r="Y558" s="26">
        <v>0.34849195650035808</v>
      </c>
      <c r="Z558" s="26">
        <v>0.41494355869926308</v>
      </c>
      <c r="AA558" s="27">
        <v>0.36474306020998859</v>
      </c>
      <c r="AB558" s="27">
        <v>0.44192287669732921</v>
      </c>
      <c r="AC558" s="27">
        <v>0.37226553035685372</v>
      </c>
      <c r="AD558" s="27">
        <v>0.41873268750100939</v>
      </c>
      <c r="AE558" s="26">
        <v>0.41102477615634969</v>
      </c>
      <c r="AF558" s="26">
        <v>0.43305740807853699</v>
      </c>
      <c r="AG558" s="26">
        <v>0.4059945614679995</v>
      </c>
      <c r="AH558" s="29">
        <v>0.31781756863031702</v>
      </c>
      <c r="AI558" s="30">
        <v>0.4163174163489155</v>
      </c>
      <c r="AJ558" s="27">
        <v>0.34981717206724122</v>
      </c>
      <c r="AK558" s="27">
        <v>0.41026057416993028</v>
      </c>
      <c r="AL558" s="27">
        <v>0.32656516751704012</v>
      </c>
      <c r="AM558" s="27">
        <v>0.38957590581561569</v>
      </c>
    </row>
    <row r="559" spans="1:39" ht="19.95" customHeight="1" x14ac:dyDescent="0.3">
      <c r="A559" s="14" t="s">
        <v>199</v>
      </c>
      <c r="B559" s="26">
        <v>0.12960840419710171</v>
      </c>
      <c r="C559" s="23" t="s">
        <v>196</v>
      </c>
      <c r="D559" s="23" t="s">
        <v>196</v>
      </c>
      <c r="E559" s="23" t="s">
        <v>196</v>
      </c>
      <c r="F559" s="23" t="s">
        <v>196</v>
      </c>
      <c r="G559" s="23" t="s">
        <v>196</v>
      </c>
      <c r="H559" s="27">
        <v>0.13404661537355139</v>
      </c>
      <c r="I559" s="27">
        <v>0.13143535559238709</v>
      </c>
      <c r="J559" s="27">
        <v>0.1246548043488291</v>
      </c>
      <c r="K559" s="26">
        <v>0.1199737556883657</v>
      </c>
      <c r="L559" s="26">
        <v>0.14747304883064219</v>
      </c>
      <c r="M559" s="27">
        <v>0.13304674511507861</v>
      </c>
      <c r="N559" s="27">
        <v>0.1246441395801703</v>
      </c>
      <c r="O559" s="26">
        <v>0.12164190649128449</v>
      </c>
      <c r="P559" s="26">
        <v>0.12893619550453389</v>
      </c>
      <c r="Q559" s="27">
        <v>0.1333134754841297</v>
      </c>
      <c r="R559" s="27">
        <v>0.14614380723859219</v>
      </c>
      <c r="S559" s="27">
        <v>9.1267683037271619E-2</v>
      </c>
      <c r="T559" s="27">
        <v>6.5636641767613732E-2</v>
      </c>
      <c r="U559" s="26">
        <v>0.1209619114453992</v>
      </c>
      <c r="V559" s="29">
        <v>9.5567269748471156E-2</v>
      </c>
      <c r="W559" s="29">
        <v>8.3144312499598957E-2</v>
      </c>
      <c r="X559" s="26">
        <v>0.1078411541289595</v>
      </c>
      <c r="Y559" s="26">
        <v>8.2393013875820736E-2</v>
      </c>
      <c r="Z559" s="26">
        <v>0.14571136220672881</v>
      </c>
      <c r="AA559" s="27">
        <v>0.127847374527925</v>
      </c>
      <c r="AB559" s="27">
        <v>0.1499946270735581</v>
      </c>
      <c r="AC559" s="27">
        <v>0.14727869088236789</v>
      </c>
      <c r="AD559" s="31">
        <v>7.9057586956467779E-2</v>
      </c>
      <c r="AE559" s="26">
        <v>0.16177414830055059</v>
      </c>
      <c r="AF559" s="29">
        <v>8.3937928854386182E-2</v>
      </c>
      <c r="AG559" s="26">
        <v>0.13650071745923109</v>
      </c>
      <c r="AH559" s="26">
        <v>0.15516041860455301</v>
      </c>
      <c r="AI559" s="27">
        <v>0.1256243439625109</v>
      </c>
      <c r="AJ559" s="27">
        <v>0.1242320916661146</v>
      </c>
      <c r="AK559" s="27">
        <v>0.1031556844964958</v>
      </c>
      <c r="AL559" s="27">
        <v>0.1609248821590043</v>
      </c>
      <c r="AM559" s="27">
        <v>0.1851791261597053</v>
      </c>
    </row>
    <row r="560" spans="1:39" ht="19.95" customHeight="1" x14ac:dyDescent="0.3">
      <c r="A560" s="15" t="s">
        <v>200</v>
      </c>
      <c r="B560" s="26">
        <v>7.583380648935481E-2</v>
      </c>
      <c r="C560" s="23" t="s">
        <v>196</v>
      </c>
      <c r="D560" s="23" t="s">
        <v>196</v>
      </c>
      <c r="E560" s="23" t="s">
        <v>196</v>
      </c>
      <c r="F560" s="23" t="s">
        <v>196</v>
      </c>
      <c r="G560" s="23" t="s">
        <v>196</v>
      </c>
      <c r="H560" s="31">
        <v>3.0793221262702852E-2</v>
      </c>
      <c r="I560" s="27">
        <v>8.1452705353566607E-2</v>
      </c>
      <c r="J560" s="30">
        <v>0.10293021920595311</v>
      </c>
      <c r="K560" s="28">
        <v>8.8439035540675406E-2</v>
      </c>
      <c r="L560" s="29">
        <v>5.520078036737526E-2</v>
      </c>
      <c r="M560" s="27">
        <v>6.9884013060228858E-2</v>
      </c>
      <c r="N560" s="27">
        <v>8.7409718774211442E-2</v>
      </c>
      <c r="O560" s="26">
        <v>7.6096825687425859E-2</v>
      </c>
      <c r="P560" s="26">
        <v>8.1710687038563809E-2</v>
      </c>
      <c r="Q560" s="27">
        <v>8.1496323184976183E-2</v>
      </c>
      <c r="R560" s="27">
        <v>6.9253653718351613E-2</v>
      </c>
      <c r="S560" s="27">
        <v>7.1469143086297079E-2</v>
      </c>
      <c r="T560" s="27">
        <v>5.7311665183439629E-2</v>
      </c>
      <c r="U560" s="26">
        <v>5.8130804470665577E-2</v>
      </c>
      <c r="V560" s="26">
        <v>6.4536413598375156E-2</v>
      </c>
      <c r="W560" s="26">
        <v>8.1865305076021938E-2</v>
      </c>
      <c r="X560" s="26">
        <v>7.0720572964099754E-2</v>
      </c>
      <c r="Y560" s="26">
        <v>8.3901540401810693E-2</v>
      </c>
      <c r="Z560" s="26">
        <v>8.6888924352971339E-2</v>
      </c>
      <c r="AA560" s="27">
        <v>8.9240720096297327E-2</v>
      </c>
      <c r="AB560" s="27">
        <v>5.8014448804034259E-2</v>
      </c>
      <c r="AC560" s="27">
        <v>6.7285997164759748E-2</v>
      </c>
      <c r="AD560" s="27">
        <v>7.5302537465892327E-2</v>
      </c>
      <c r="AE560" s="28">
        <v>0.1178113323833071</v>
      </c>
      <c r="AF560" s="28">
        <v>0.100007033417938</v>
      </c>
      <c r="AG560" s="29">
        <v>4.4260131767121132E-2</v>
      </c>
      <c r="AH560" s="26">
        <v>6.1809560675448391E-2</v>
      </c>
      <c r="AI560" s="27">
        <v>7.1333636996718575E-2</v>
      </c>
      <c r="AJ560" s="30">
        <v>0.10771429483673579</v>
      </c>
      <c r="AK560" s="27">
        <v>1.9286253577393081E-2</v>
      </c>
      <c r="AL560" s="27">
        <v>7.8677615330630349E-2</v>
      </c>
      <c r="AM560" s="27">
        <v>5.5301659669755678E-2</v>
      </c>
    </row>
    <row r="561" spans="1:39" ht="19.95" customHeight="1" x14ac:dyDescent="0.3">
      <c r="A561" s="14" t="s">
        <v>20</v>
      </c>
      <c r="B561" s="26">
        <v>3.4235648548301842E-2</v>
      </c>
      <c r="C561" s="23" t="s">
        <v>196</v>
      </c>
      <c r="D561" s="23" t="s">
        <v>196</v>
      </c>
      <c r="E561" s="23" t="s">
        <v>196</v>
      </c>
      <c r="F561" s="23" t="s">
        <v>196</v>
      </c>
      <c r="G561" s="23" t="s">
        <v>196</v>
      </c>
      <c r="H561" s="27">
        <v>1.7613145756730911E-2</v>
      </c>
      <c r="I561" s="27">
        <v>4.6868026004381308E-2</v>
      </c>
      <c r="J561" s="27">
        <v>3.4107517382743938E-2</v>
      </c>
      <c r="K561" s="26">
        <v>3.638827061811354E-2</v>
      </c>
      <c r="L561" s="26">
        <v>3.0949732754094839E-2</v>
      </c>
      <c r="M561" s="27">
        <v>3.2017171100193843E-2</v>
      </c>
      <c r="N561" s="27">
        <v>3.6953978506094158E-2</v>
      </c>
      <c r="O561" s="26">
        <v>3.3660224937447421E-2</v>
      </c>
      <c r="P561" s="26">
        <v>4.2570930698061837E-2</v>
      </c>
      <c r="Q561" s="27">
        <v>3.2986514838686719E-2</v>
      </c>
      <c r="R561" s="27">
        <v>3.1594885986254651E-2</v>
      </c>
      <c r="S561" s="27">
        <v>3.9430409603563511E-2</v>
      </c>
      <c r="T561" s="27">
        <v>4.21443243246327E-2</v>
      </c>
      <c r="U561" s="26">
        <v>2.4093995731279121E-2</v>
      </c>
      <c r="V561" s="26">
        <v>2.4473502685514729E-2</v>
      </c>
      <c r="W561" s="26">
        <v>1.4623920076640561E-2</v>
      </c>
      <c r="X561" s="26">
        <v>1.3607827719412879E-2</v>
      </c>
      <c r="Y561" s="26">
        <v>0</v>
      </c>
      <c r="Z561" s="26">
        <v>4.2217074056714092E-2</v>
      </c>
      <c r="AA561" s="27">
        <v>4.1644894800165817E-2</v>
      </c>
      <c r="AB561" s="27">
        <v>3.7216279295917483E-2</v>
      </c>
      <c r="AC561" s="27">
        <v>2.706082118218733E-2</v>
      </c>
      <c r="AD561" s="27">
        <v>1.2802821215692799E-2</v>
      </c>
      <c r="AE561" s="28">
        <v>8.0231189953145501E-2</v>
      </c>
      <c r="AF561" s="26">
        <v>4.1194578818824872E-2</v>
      </c>
      <c r="AG561" s="29">
        <v>1.1390515964138131E-2</v>
      </c>
      <c r="AH561" s="26">
        <v>2.6176866999020929E-2</v>
      </c>
      <c r="AI561" s="27">
        <v>3.2630365264090591E-2</v>
      </c>
      <c r="AJ561" s="27">
        <v>5.1508863432367803E-2</v>
      </c>
      <c r="AK561" s="27">
        <v>0</v>
      </c>
      <c r="AL561" s="27">
        <v>1.24335046725554E-2</v>
      </c>
      <c r="AM561" s="27">
        <v>3.958331996211148E-2</v>
      </c>
    </row>
    <row r="562" spans="1:39" ht="86.4" customHeight="1" x14ac:dyDescent="0.3">
      <c r="A562" s="32" t="s">
        <v>201</v>
      </c>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c r="AH562" s="18"/>
      <c r="AI562" s="18"/>
      <c r="AJ562" s="18"/>
      <c r="AK562" s="18"/>
      <c r="AL562" s="18"/>
      <c r="AM562" s="18"/>
    </row>
    <row r="564" spans="1:39" ht="40.049999999999997" customHeight="1" x14ac:dyDescent="0.3">
      <c r="A564" s="1" t="s">
        <v>24</v>
      </c>
    </row>
    <row r="565" spans="1:39" ht="40.049999999999997" customHeight="1" x14ac:dyDescent="0.3">
      <c r="A565" s="19" t="s">
        <v>202</v>
      </c>
      <c r="B565" s="33"/>
      <c r="C565" s="56" t="s">
        <v>202</v>
      </c>
      <c r="D565" s="52"/>
      <c r="E565" s="52"/>
      <c r="F565" s="52"/>
      <c r="G565" s="53"/>
      <c r="H565" s="54"/>
      <c r="I565" s="52"/>
      <c r="J565" s="53"/>
      <c r="K565" s="54"/>
      <c r="L565" s="53"/>
      <c r="M565" s="54"/>
      <c r="N565" s="53"/>
      <c r="O565" s="54"/>
      <c r="P565" s="53"/>
      <c r="Q565" s="54"/>
      <c r="R565" s="52"/>
      <c r="S565" s="52"/>
      <c r="T565" s="53"/>
      <c r="U565" s="54"/>
      <c r="V565" s="52"/>
      <c r="W565" s="52"/>
      <c r="X565" s="52"/>
      <c r="Y565" s="52"/>
      <c r="Z565" s="53"/>
      <c r="AA565" s="54"/>
      <c r="AB565" s="52"/>
      <c r="AC565" s="52"/>
      <c r="AD565" s="53"/>
      <c r="AE565" s="54"/>
      <c r="AF565" s="52"/>
      <c r="AG565" s="52"/>
      <c r="AH565" s="53"/>
      <c r="AI565" s="54"/>
      <c r="AJ565" s="52"/>
      <c r="AK565" s="52"/>
      <c r="AL565" s="52"/>
      <c r="AM565" s="53"/>
    </row>
    <row r="566" spans="1:39" ht="22.05" customHeight="1" x14ac:dyDescent="0.3">
      <c r="A566" s="2"/>
      <c r="B566" s="2"/>
      <c r="C566" s="51" t="s">
        <v>1</v>
      </c>
      <c r="D566" s="52"/>
      <c r="E566" s="52"/>
      <c r="F566" s="52"/>
      <c r="G566" s="53"/>
      <c r="H566" s="51" t="s">
        <v>2</v>
      </c>
      <c r="I566" s="52"/>
      <c r="J566" s="53"/>
      <c r="K566" s="51" t="s">
        <v>26</v>
      </c>
      <c r="L566" s="53"/>
      <c r="M566" s="51" t="s">
        <v>28</v>
      </c>
      <c r="N566" s="53"/>
      <c r="O566" s="51" t="s">
        <v>29</v>
      </c>
      <c r="P566" s="53"/>
      <c r="Q566" s="51" t="s">
        <v>30</v>
      </c>
      <c r="R566" s="52"/>
      <c r="S566" s="52"/>
      <c r="T566" s="53"/>
      <c r="U566" s="51" t="s">
        <v>31</v>
      </c>
      <c r="V566" s="52"/>
      <c r="W566" s="52"/>
      <c r="X566" s="52"/>
      <c r="Y566" s="52"/>
      <c r="Z566" s="53"/>
      <c r="AA566" s="51" t="s">
        <v>32</v>
      </c>
      <c r="AB566" s="52"/>
      <c r="AC566" s="52"/>
      <c r="AD566" s="53"/>
      <c r="AE566" s="51" t="s">
        <v>33</v>
      </c>
      <c r="AF566" s="52"/>
      <c r="AG566" s="52"/>
      <c r="AH566" s="53"/>
      <c r="AI566" s="51" t="s">
        <v>34</v>
      </c>
      <c r="AJ566" s="52"/>
      <c r="AK566" s="52"/>
      <c r="AL566" s="52"/>
      <c r="AM566" s="53"/>
    </row>
    <row r="567" spans="1:39" ht="58.05" customHeight="1" x14ac:dyDescent="0.3">
      <c r="A567" s="3" t="s">
        <v>35</v>
      </c>
      <c r="B567" s="3" t="s">
        <v>0</v>
      </c>
      <c r="C567" s="3" t="s">
        <v>3</v>
      </c>
      <c r="D567" s="3" t="s">
        <v>4</v>
      </c>
      <c r="E567" s="3" t="s">
        <v>5</v>
      </c>
      <c r="F567" s="3" t="s">
        <v>6</v>
      </c>
      <c r="G567" s="3" t="s">
        <v>7</v>
      </c>
      <c r="H567" s="3" t="s">
        <v>8</v>
      </c>
      <c r="I567" s="3" t="s">
        <v>9</v>
      </c>
      <c r="J567" s="3" t="s">
        <v>10</v>
      </c>
      <c r="K567" s="3" t="s">
        <v>36</v>
      </c>
      <c r="L567" s="3" t="s">
        <v>37</v>
      </c>
      <c r="M567" s="3" t="s">
        <v>40</v>
      </c>
      <c r="N567" s="3" t="s">
        <v>41</v>
      </c>
      <c r="O567" s="3" t="s">
        <v>42</v>
      </c>
      <c r="P567" s="3" t="s">
        <v>43</v>
      </c>
      <c r="Q567" s="3" t="s">
        <v>44</v>
      </c>
      <c r="R567" s="3" t="s">
        <v>45</v>
      </c>
      <c r="S567" s="3" t="s">
        <v>46</v>
      </c>
      <c r="T567" s="3" t="s">
        <v>47</v>
      </c>
      <c r="U567" s="3" t="s">
        <v>48</v>
      </c>
      <c r="V567" s="3" t="s">
        <v>49</v>
      </c>
      <c r="W567" s="3" t="s">
        <v>50</v>
      </c>
      <c r="X567" s="3" t="s">
        <v>51</v>
      </c>
      <c r="Y567" s="3" t="s">
        <v>52</v>
      </c>
      <c r="Z567" s="3" t="s">
        <v>53</v>
      </c>
      <c r="AA567" s="3" t="s">
        <v>54</v>
      </c>
      <c r="AB567" s="3" t="s">
        <v>55</v>
      </c>
      <c r="AC567" s="3" t="s">
        <v>56</v>
      </c>
      <c r="AD567" s="3" t="s">
        <v>57</v>
      </c>
      <c r="AE567" s="3" t="s">
        <v>58</v>
      </c>
      <c r="AF567" s="3" t="s">
        <v>59</v>
      </c>
      <c r="AG567" s="3" t="s">
        <v>60</v>
      </c>
      <c r="AH567" s="3" t="s">
        <v>61</v>
      </c>
      <c r="AI567" s="3" t="s">
        <v>62</v>
      </c>
      <c r="AJ567" s="3" t="s">
        <v>63</v>
      </c>
      <c r="AK567" s="3" t="s">
        <v>64</v>
      </c>
      <c r="AL567" s="3" t="s">
        <v>65</v>
      </c>
      <c r="AM567" s="3" t="s">
        <v>47</v>
      </c>
    </row>
    <row r="568" spans="1:39" ht="19.95" customHeight="1" x14ac:dyDescent="0.3">
      <c r="A568" s="15" t="s">
        <v>11</v>
      </c>
      <c r="B568" s="22">
        <v>1319.546983361244</v>
      </c>
      <c r="C568" s="23" t="s">
        <v>196</v>
      </c>
      <c r="D568" s="23" t="s">
        <v>196</v>
      </c>
      <c r="E568" s="23" t="s">
        <v>196</v>
      </c>
      <c r="F568" s="23" t="s">
        <v>196</v>
      </c>
      <c r="G568" s="23" t="s">
        <v>196</v>
      </c>
      <c r="H568" s="24">
        <v>355.06253635883331</v>
      </c>
      <c r="I568" s="24">
        <v>472.20755040645599</v>
      </c>
      <c r="J568" s="24">
        <v>492.2768965959549</v>
      </c>
      <c r="K568" s="25">
        <v>828.13442993164063</v>
      </c>
      <c r="L568" s="25">
        <v>485.98697572946548</v>
      </c>
      <c r="M568" s="24">
        <v>881.76700973510742</v>
      </c>
      <c r="N568" s="24">
        <v>430.89188438653952</v>
      </c>
      <c r="O568" s="25">
        <v>753.97650051116943</v>
      </c>
      <c r="P568" s="25">
        <v>402.30962198972702</v>
      </c>
      <c r="Q568" s="24">
        <v>720.81386578083038</v>
      </c>
      <c r="R568" s="24">
        <v>301.32439941167831</v>
      </c>
      <c r="S568" s="24">
        <v>73.693696200847626</v>
      </c>
      <c r="T568" s="24">
        <v>85.77783328294754</v>
      </c>
      <c r="U568" s="25">
        <v>217.21252238750461</v>
      </c>
      <c r="V568" s="25">
        <v>342.52377516031271</v>
      </c>
      <c r="W568" s="25">
        <v>157.40950071811679</v>
      </c>
      <c r="X568" s="25">
        <v>217.1966395974159</v>
      </c>
      <c r="Y568" s="25">
        <v>45.496964335441589</v>
      </c>
      <c r="Z568" s="25">
        <v>658.08472228050232</v>
      </c>
      <c r="AA568" s="24">
        <v>363.94796812534332</v>
      </c>
      <c r="AB568" s="24">
        <v>332.74446189403528</v>
      </c>
      <c r="AC568" s="24">
        <v>272.31792396306992</v>
      </c>
      <c r="AD568" s="24">
        <v>230.7777935266495</v>
      </c>
      <c r="AE568" s="25">
        <v>215.90214908123019</v>
      </c>
      <c r="AF568" s="25">
        <v>375.24034094810492</v>
      </c>
      <c r="AG568" s="25">
        <v>451.21036946773529</v>
      </c>
      <c r="AH568" s="25">
        <v>277.19412386417389</v>
      </c>
      <c r="AI568" s="24">
        <v>841.39924967288971</v>
      </c>
      <c r="AJ568" s="24">
        <v>269.18494492769241</v>
      </c>
      <c r="AK568" s="24">
        <v>61.449893355369568</v>
      </c>
      <c r="AL568" s="24">
        <v>73.078905582427979</v>
      </c>
      <c r="AM568" s="24">
        <v>74.433989822864532</v>
      </c>
    </row>
    <row r="569" spans="1:39" ht="19.95" customHeight="1" x14ac:dyDescent="0.3">
      <c r="A569" s="14" t="s">
        <v>12</v>
      </c>
      <c r="B569" s="22">
        <v>1333</v>
      </c>
      <c r="C569" s="23" t="s">
        <v>196</v>
      </c>
      <c r="D569" s="23" t="s">
        <v>196</v>
      </c>
      <c r="E569" s="23" t="s">
        <v>196</v>
      </c>
      <c r="F569" s="23" t="s">
        <v>196</v>
      </c>
      <c r="G569" s="23" t="s">
        <v>196</v>
      </c>
      <c r="H569" s="24">
        <v>286</v>
      </c>
      <c r="I569" s="24">
        <v>532</v>
      </c>
      <c r="J569" s="24">
        <v>515</v>
      </c>
      <c r="K569" s="25">
        <v>843</v>
      </c>
      <c r="L569" s="25">
        <v>485</v>
      </c>
      <c r="M569" s="24">
        <v>895</v>
      </c>
      <c r="N569" s="24">
        <v>431</v>
      </c>
      <c r="O569" s="25">
        <v>787</v>
      </c>
      <c r="P569" s="25">
        <v>399</v>
      </c>
      <c r="Q569" s="24">
        <v>753</v>
      </c>
      <c r="R569" s="24">
        <v>287</v>
      </c>
      <c r="S569" s="24">
        <v>73</v>
      </c>
      <c r="T569" s="24">
        <v>87</v>
      </c>
      <c r="U569" s="25">
        <v>220</v>
      </c>
      <c r="V569" s="25">
        <v>338</v>
      </c>
      <c r="W569" s="25">
        <v>157</v>
      </c>
      <c r="X569" s="25">
        <v>220</v>
      </c>
      <c r="Y569" s="25">
        <v>45</v>
      </c>
      <c r="Z569" s="25">
        <v>675</v>
      </c>
      <c r="AA569" s="24">
        <v>363</v>
      </c>
      <c r="AB569" s="24">
        <v>337</v>
      </c>
      <c r="AC569" s="24">
        <v>281</v>
      </c>
      <c r="AD569" s="24">
        <v>234</v>
      </c>
      <c r="AE569" s="25">
        <v>202</v>
      </c>
      <c r="AF569" s="25">
        <v>428</v>
      </c>
      <c r="AG569" s="25">
        <v>478</v>
      </c>
      <c r="AH569" s="25">
        <v>225</v>
      </c>
      <c r="AI569" s="24">
        <v>855</v>
      </c>
      <c r="AJ569" s="24">
        <v>283</v>
      </c>
      <c r="AK569" s="24">
        <v>50</v>
      </c>
      <c r="AL569" s="24">
        <v>72</v>
      </c>
      <c r="AM569" s="24">
        <v>73</v>
      </c>
    </row>
    <row r="570" spans="1:39" ht="19.95" customHeight="1" x14ac:dyDescent="0.3">
      <c r="A570" s="15" t="s">
        <v>203</v>
      </c>
      <c r="B570" s="26">
        <v>0.39060140371790247</v>
      </c>
      <c r="C570" s="23" t="s">
        <v>196</v>
      </c>
      <c r="D570" s="23" t="s">
        <v>196</v>
      </c>
      <c r="E570" s="23" t="s">
        <v>196</v>
      </c>
      <c r="F570" s="23" t="s">
        <v>196</v>
      </c>
      <c r="G570" s="23" t="s">
        <v>196</v>
      </c>
      <c r="H570" s="27">
        <v>0.36745077149882349</v>
      </c>
      <c r="I570" s="27">
        <v>0.3727641940483285</v>
      </c>
      <c r="J570" s="27">
        <v>0.42440918018122181</v>
      </c>
      <c r="K570" s="26">
        <v>0.41175102829075338</v>
      </c>
      <c r="L570" s="26">
        <v>0.35121061495089773</v>
      </c>
      <c r="M570" s="31">
        <v>0.36549803888433779</v>
      </c>
      <c r="N570" s="30">
        <v>0.44315735229137843</v>
      </c>
      <c r="O570" s="26">
        <v>0.37916419611679969</v>
      </c>
      <c r="P570" s="26">
        <v>0.38956030521024471</v>
      </c>
      <c r="Q570" s="27">
        <v>0.36251450836426369</v>
      </c>
      <c r="R570" s="27">
        <v>0.38476842632506097</v>
      </c>
      <c r="S570" s="27">
        <v>0.45589824131190282</v>
      </c>
      <c r="T570" s="27">
        <v>0.43859641671824878</v>
      </c>
      <c r="U570" s="26">
        <v>0.41616514422065831</v>
      </c>
      <c r="V570" s="28">
        <v>0.46846271903361181</v>
      </c>
      <c r="W570" s="28">
        <v>0.56710381904221763</v>
      </c>
      <c r="X570" s="26">
        <v>0.43950533903103528</v>
      </c>
      <c r="Y570" s="26">
        <v>0.41291056692622979</v>
      </c>
      <c r="Z570" s="29">
        <v>0.3542901631315577</v>
      </c>
      <c r="AA570" s="27">
        <v>0.39780462517639242</v>
      </c>
      <c r="AB570" s="31">
        <v>0.34069033441137531</v>
      </c>
      <c r="AC570" s="27">
        <v>0.39497854149781042</v>
      </c>
      <c r="AD570" s="27">
        <v>0.43906445160313678</v>
      </c>
      <c r="AE570" s="29">
        <v>0.26606088244932857</v>
      </c>
      <c r="AF570" s="26">
        <v>0.40775567267312252</v>
      </c>
      <c r="AG570" s="28">
        <v>0.43051557071952817</v>
      </c>
      <c r="AH570" s="26">
        <v>0.39941077667382302</v>
      </c>
      <c r="AI570" s="31">
        <v>0.37174028341063642</v>
      </c>
      <c r="AJ570" s="27">
        <v>0.42934218567021032</v>
      </c>
      <c r="AK570" s="27">
        <v>0.49303496935211139</v>
      </c>
      <c r="AL570" s="27">
        <v>0.33122243411097207</v>
      </c>
      <c r="AM570" s="27">
        <v>0.4374364001461008</v>
      </c>
    </row>
    <row r="571" spans="1:39" ht="19.95" customHeight="1" x14ac:dyDescent="0.3">
      <c r="A571" s="14" t="s">
        <v>204</v>
      </c>
      <c r="B571" s="26">
        <v>0.31601480519468039</v>
      </c>
      <c r="C571" s="23" t="s">
        <v>196</v>
      </c>
      <c r="D571" s="23" t="s">
        <v>196</v>
      </c>
      <c r="E571" s="23" t="s">
        <v>196</v>
      </c>
      <c r="F571" s="23" t="s">
        <v>196</v>
      </c>
      <c r="G571" s="23" t="s">
        <v>196</v>
      </c>
      <c r="H571" s="27">
        <v>0.3283063716537768</v>
      </c>
      <c r="I571" s="27">
        <v>0.32663480168147091</v>
      </c>
      <c r="J571" s="27">
        <v>0.29696228139354719</v>
      </c>
      <c r="K571" s="29">
        <v>0.29427438825481939</v>
      </c>
      <c r="L571" s="28">
        <v>0.35313697132465049</v>
      </c>
      <c r="M571" s="30">
        <v>0.33799173937185822</v>
      </c>
      <c r="N571" s="31">
        <v>0.27409329880123851</v>
      </c>
      <c r="O571" s="26">
        <v>0.33861307410379182</v>
      </c>
      <c r="P571" s="26">
        <v>0.28656545689308383</v>
      </c>
      <c r="Q571" s="27">
        <v>0.34749897580095668</v>
      </c>
      <c r="R571" s="27">
        <v>0.29185508872471949</v>
      </c>
      <c r="S571" s="27">
        <v>0.25047872548519268</v>
      </c>
      <c r="T571" s="27">
        <v>0.32632052219807361</v>
      </c>
      <c r="U571" s="26">
        <v>0.32582260398478102</v>
      </c>
      <c r="V571" s="26">
        <v>0.32990311774276321</v>
      </c>
      <c r="W571" s="29">
        <v>0.20219098266190619</v>
      </c>
      <c r="X571" s="26">
        <v>0.3312371107403736</v>
      </c>
      <c r="Y571" s="26">
        <v>0.30912827122716269</v>
      </c>
      <c r="Z571" s="26">
        <v>0.31833577602237723</v>
      </c>
      <c r="AA571" s="27">
        <v>0.30571024770932181</v>
      </c>
      <c r="AB571" s="27">
        <v>0.34075940189445181</v>
      </c>
      <c r="AC571" s="27">
        <v>0.31075143451401982</v>
      </c>
      <c r="AD571" s="27">
        <v>0.3044246861058269</v>
      </c>
      <c r="AE571" s="26">
        <v>0.31965231463223498</v>
      </c>
      <c r="AF571" s="26">
        <v>0.2902864348002599</v>
      </c>
      <c r="AG571" s="26">
        <v>0.32964138605075149</v>
      </c>
      <c r="AH571" s="26">
        <v>0.32582930542071498</v>
      </c>
      <c r="AI571" s="27">
        <v>0.33320323277400848</v>
      </c>
      <c r="AJ571" s="27">
        <v>0.28478877872455921</v>
      </c>
      <c r="AK571" s="27">
        <v>0.26709114455660332</v>
      </c>
      <c r="AL571" s="27">
        <v>0.30422338411949151</v>
      </c>
      <c r="AM571" s="27">
        <v>0.28661028205086891</v>
      </c>
    </row>
    <row r="572" spans="1:39" ht="19.95" customHeight="1" x14ac:dyDescent="0.3">
      <c r="A572" s="15" t="s">
        <v>205</v>
      </c>
      <c r="B572" s="26">
        <v>0.21729299261419879</v>
      </c>
      <c r="C572" s="23" t="s">
        <v>196</v>
      </c>
      <c r="D572" s="23" t="s">
        <v>196</v>
      </c>
      <c r="E572" s="23" t="s">
        <v>196</v>
      </c>
      <c r="F572" s="23" t="s">
        <v>196</v>
      </c>
      <c r="G572" s="23" t="s">
        <v>196</v>
      </c>
      <c r="H572" s="30">
        <v>0.25784967814156529</v>
      </c>
      <c r="I572" s="27">
        <v>0.2170577390643203</v>
      </c>
      <c r="J572" s="27">
        <v>0.18826650117015731</v>
      </c>
      <c r="K572" s="26">
        <v>0.2145827481462429</v>
      </c>
      <c r="L572" s="26">
        <v>0.22433718709581299</v>
      </c>
      <c r="M572" s="30">
        <v>0.23765392084953729</v>
      </c>
      <c r="N572" s="31">
        <v>0.1725427083232329</v>
      </c>
      <c r="O572" s="26">
        <v>0.2108832245935966</v>
      </c>
      <c r="P572" s="26">
        <v>0.23358833022197251</v>
      </c>
      <c r="Q572" s="27">
        <v>0.22101111696515549</v>
      </c>
      <c r="R572" s="27">
        <v>0.22741246032632409</v>
      </c>
      <c r="S572" s="27">
        <v>0.2326587404898468</v>
      </c>
      <c r="T572" s="27">
        <v>0.16774759538953499</v>
      </c>
      <c r="U572" s="26">
        <v>0.21081255483959471</v>
      </c>
      <c r="V572" s="29">
        <v>0.1481216599617827</v>
      </c>
      <c r="W572" s="29">
        <v>0.14899977738365139</v>
      </c>
      <c r="X572" s="29">
        <v>0.16012887702732859</v>
      </c>
      <c r="Y572" s="26">
        <v>0.21930535183053579</v>
      </c>
      <c r="Z572" s="28">
        <v>0.2396046236682354</v>
      </c>
      <c r="AA572" s="27">
        <v>0.2156894727927765</v>
      </c>
      <c r="AB572" s="27">
        <v>0.23080119697290211</v>
      </c>
      <c r="AC572" s="27">
        <v>0.24260334016176299</v>
      </c>
      <c r="AD572" s="27">
        <v>0.19324275687584361</v>
      </c>
      <c r="AE572" s="28">
        <v>0.29839199891777368</v>
      </c>
      <c r="AF572" s="26">
        <v>0.20998711570624021</v>
      </c>
      <c r="AG572" s="26">
        <v>0.18875950859651949</v>
      </c>
      <c r="AH572" s="26">
        <v>0.2104624504828809</v>
      </c>
      <c r="AI572" s="27">
        <v>0.22370317663076089</v>
      </c>
      <c r="AJ572" s="27">
        <v>0.18710148115385991</v>
      </c>
      <c r="AK572" s="27">
        <v>0.22058763251389221</v>
      </c>
      <c r="AL572" s="27">
        <v>0.27912972610495412</v>
      </c>
      <c r="AM572" s="27">
        <v>0.19058691712942111</v>
      </c>
    </row>
    <row r="573" spans="1:39" ht="19.95" customHeight="1" x14ac:dyDescent="0.3">
      <c r="A573" s="14" t="s">
        <v>206</v>
      </c>
      <c r="B573" s="26">
        <v>7.6090798473218271E-2</v>
      </c>
      <c r="C573" s="23" t="s">
        <v>196</v>
      </c>
      <c r="D573" s="23" t="s">
        <v>196</v>
      </c>
      <c r="E573" s="23" t="s">
        <v>196</v>
      </c>
      <c r="F573" s="23" t="s">
        <v>196</v>
      </c>
      <c r="G573" s="23" t="s">
        <v>196</v>
      </c>
      <c r="H573" s="31">
        <v>4.6393178705834391E-2</v>
      </c>
      <c r="I573" s="27">
        <v>8.3543265205880318E-2</v>
      </c>
      <c r="J573" s="27">
        <v>9.0362037255073649E-2</v>
      </c>
      <c r="K573" s="26">
        <v>7.9391835308184319E-2</v>
      </c>
      <c r="L573" s="26">
        <v>7.1315226628638817E-2</v>
      </c>
      <c r="M573" s="31">
        <v>5.8856300894266758E-2</v>
      </c>
      <c r="N573" s="30">
        <v>0.1102066405841502</v>
      </c>
      <c r="O573" s="26">
        <v>7.1339505185811891E-2</v>
      </c>
      <c r="P573" s="26">
        <v>9.0285907674699059E-2</v>
      </c>
      <c r="Q573" s="27">
        <v>6.8975398869624061E-2</v>
      </c>
      <c r="R573" s="27">
        <v>9.5964024623895403E-2</v>
      </c>
      <c r="S573" s="27">
        <v>6.0964292713057713E-2</v>
      </c>
      <c r="T573" s="27">
        <v>6.7335465694142588E-2</v>
      </c>
      <c r="U573" s="26">
        <v>4.7199696954965967E-2</v>
      </c>
      <c r="V573" s="26">
        <v>5.3512503261842252E-2</v>
      </c>
      <c r="W573" s="26">
        <v>8.1705420912224894E-2</v>
      </c>
      <c r="X573" s="26">
        <v>6.912867320126248E-2</v>
      </c>
      <c r="Y573" s="26">
        <v>5.8655810016071563E-2</v>
      </c>
      <c r="Z573" s="26">
        <v>8.7769437177829618E-2</v>
      </c>
      <c r="AA573" s="27">
        <v>8.0795654321509397E-2</v>
      </c>
      <c r="AB573" s="27">
        <v>8.7749066721270863E-2</v>
      </c>
      <c r="AC573" s="27">
        <v>5.1666683826406802E-2</v>
      </c>
      <c r="AD573" s="27">
        <v>6.3268105415192635E-2</v>
      </c>
      <c r="AE573" s="28">
        <v>0.1158948040006626</v>
      </c>
      <c r="AF573" s="26">
        <v>9.1970776820377423E-2</v>
      </c>
      <c r="AG573" s="29">
        <v>5.1083534633200887E-2</v>
      </c>
      <c r="AH573" s="26">
        <v>6.4297467422581106E-2</v>
      </c>
      <c r="AI573" s="27">
        <v>7.1353307184594136E-2</v>
      </c>
      <c r="AJ573" s="27">
        <v>9.8767554451370657E-2</v>
      </c>
      <c r="AK573" s="27">
        <v>1.9286253577393081E-2</v>
      </c>
      <c r="AL573" s="27">
        <v>8.5424455664582399E-2</v>
      </c>
      <c r="AM573" s="27">
        <v>8.5366400673609288E-2</v>
      </c>
    </row>
    <row r="574" spans="1:39" ht="91.8" customHeight="1" x14ac:dyDescent="0.3">
      <c r="A574" s="32" t="s">
        <v>201</v>
      </c>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c r="AH574" s="18"/>
      <c r="AI574" s="18"/>
      <c r="AJ574" s="18"/>
      <c r="AK574" s="18"/>
      <c r="AL574" s="18"/>
      <c r="AM574" s="18"/>
    </row>
    <row r="576" spans="1:39" ht="40.049999999999997" customHeight="1" x14ac:dyDescent="0.3">
      <c r="A576" s="1" t="s">
        <v>24</v>
      </c>
    </row>
    <row r="577" spans="1:39" ht="40.049999999999997" customHeight="1" x14ac:dyDescent="0.3">
      <c r="A577" s="19" t="s">
        <v>207</v>
      </c>
      <c r="B577" s="33"/>
      <c r="C577" s="56" t="s">
        <v>207</v>
      </c>
      <c r="D577" s="52"/>
      <c r="E577" s="52"/>
      <c r="F577" s="52"/>
      <c r="G577" s="53"/>
      <c r="H577" s="54"/>
      <c r="I577" s="52"/>
      <c r="J577" s="53"/>
      <c r="K577" s="54"/>
      <c r="L577" s="53"/>
      <c r="M577" s="54"/>
      <c r="N577" s="53"/>
      <c r="O577" s="54"/>
      <c r="P577" s="53"/>
      <c r="Q577" s="54"/>
      <c r="R577" s="52"/>
      <c r="S577" s="52"/>
      <c r="T577" s="53"/>
      <c r="U577" s="54"/>
      <c r="V577" s="52"/>
      <c r="W577" s="52"/>
      <c r="X577" s="52"/>
      <c r="Y577" s="52"/>
      <c r="Z577" s="53"/>
      <c r="AA577" s="54"/>
      <c r="AB577" s="52"/>
      <c r="AC577" s="52"/>
      <c r="AD577" s="53"/>
      <c r="AE577" s="54"/>
      <c r="AF577" s="52"/>
      <c r="AG577" s="52"/>
      <c r="AH577" s="53"/>
      <c r="AI577" s="54"/>
      <c r="AJ577" s="52"/>
      <c r="AK577" s="52"/>
      <c r="AL577" s="52"/>
      <c r="AM577" s="53"/>
    </row>
    <row r="578" spans="1:39" ht="22.05" customHeight="1" x14ac:dyDescent="0.3">
      <c r="A578" s="2"/>
      <c r="B578" s="2"/>
      <c r="C578" s="51" t="s">
        <v>1</v>
      </c>
      <c r="D578" s="52"/>
      <c r="E578" s="52"/>
      <c r="F578" s="52"/>
      <c r="G578" s="53"/>
      <c r="H578" s="51" t="s">
        <v>2</v>
      </c>
      <c r="I578" s="52"/>
      <c r="J578" s="53"/>
      <c r="K578" s="51" t="s">
        <v>26</v>
      </c>
      <c r="L578" s="53"/>
      <c r="M578" s="51" t="s">
        <v>28</v>
      </c>
      <c r="N578" s="53"/>
      <c r="O578" s="51" t="s">
        <v>29</v>
      </c>
      <c r="P578" s="53"/>
      <c r="Q578" s="51" t="s">
        <v>30</v>
      </c>
      <c r="R578" s="52"/>
      <c r="S578" s="52"/>
      <c r="T578" s="53"/>
      <c r="U578" s="51" t="s">
        <v>31</v>
      </c>
      <c r="V578" s="52"/>
      <c r="W578" s="52"/>
      <c r="X578" s="52"/>
      <c r="Y578" s="52"/>
      <c r="Z578" s="53"/>
      <c r="AA578" s="51" t="s">
        <v>32</v>
      </c>
      <c r="AB578" s="52"/>
      <c r="AC578" s="52"/>
      <c r="AD578" s="53"/>
      <c r="AE578" s="51" t="s">
        <v>33</v>
      </c>
      <c r="AF578" s="52"/>
      <c r="AG578" s="52"/>
      <c r="AH578" s="53"/>
      <c r="AI578" s="51" t="s">
        <v>34</v>
      </c>
      <c r="AJ578" s="52"/>
      <c r="AK578" s="52"/>
      <c r="AL578" s="52"/>
      <c r="AM578" s="53"/>
    </row>
    <row r="579" spans="1:39" ht="58.05" customHeight="1" x14ac:dyDescent="0.3">
      <c r="A579" s="3" t="s">
        <v>35</v>
      </c>
      <c r="B579" s="3" t="s">
        <v>0</v>
      </c>
      <c r="C579" s="3" t="s">
        <v>3</v>
      </c>
      <c r="D579" s="3" t="s">
        <v>4</v>
      </c>
      <c r="E579" s="3" t="s">
        <v>5</v>
      </c>
      <c r="F579" s="3" t="s">
        <v>6</v>
      </c>
      <c r="G579" s="3" t="s">
        <v>7</v>
      </c>
      <c r="H579" s="3" t="s">
        <v>8</v>
      </c>
      <c r="I579" s="3" t="s">
        <v>9</v>
      </c>
      <c r="J579" s="3" t="s">
        <v>10</v>
      </c>
      <c r="K579" s="3" t="s">
        <v>36</v>
      </c>
      <c r="L579" s="3" t="s">
        <v>37</v>
      </c>
      <c r="M579" s="3" t="s">
        <v>40</v>
      </c>
      <c r="N579" s="3" t="s">
        <v>41</v>
      </c>
      <c r="O579" s="3" t="s">
        <v>42</v>
      </c>
      <c r="P579" s="3" t="s">
        <v>43</v>
      </c>
      <c r="Q579" s="3" t="s">
        <v>44</v>
      </c>
      <c r="R579" s="3" t="s">
        <v>45</v>
      </c>
      <c r="S579" s="3" t="s">
        <v>46</v>
      </c>
      <c r="T579" s="3" t="s">
        <v>47</v>
      </c>
      <c r="U579" s="3" t="s">
        <v>48</v>
      </c>
      <c r="V579" s="3" t="s">
        <v>49</v>
      </c>
      <c r="W579" s="3" t="s">
        <v>50</v>
      </c>
      <c r="X579" s="3" t="s">
        <v>51</v>
      </c>
      <c r="Y579" s="3" t="s">
        <v>52</v>
      </c>
      <c r="Z579" s="3" t="s">
        <v>53</v>
      </c>
      <c r="AA579" s="3" t="s">
        <v>54</v>
      </c>
      <c r="AB579" s="3" t="s">
        <v>55</v>
      </c>
      <c r="AC579" s="3" t="s">
        <v>56</v>
      </c>
      <c r="AD579" s="3" t="s">
        <v>57</v>
      </c>
      <c r="AE579" s="3" t="s">
        <v>58</v>
      </c>
      <c r="AF579" s="3" t="s">
        <v>59</v>
      </c>
      <c r="AG579" s="3" t="s">
        <v>60</v>
      </c>
      <c r="AH579" s="3" t="s">
        <v>61</v>
      </c>
      <c r="AI579" s="3" t="s">
        <v>62</v>
      </c>
      <c r="AJ579" s="3" t="s">
        <v>63</v>
      </c>
      <c r="AK579" s="3" t="s">
        <v>64</v>
      </c>
      <c r="AL579" s="3" t="s">
        <v>65</v>
      </c>
      <c r="AM579" s="3" t="s">
        <v>47</v>
      </c>
    </row>
    <row r="580" spans="1:39" ht="19.95" customHeight="1" x14ac:dyDescent="0.3">
      <c r="A580" s="15" t="s">
        <v>11</v>
      </c>
      <c r="B580" s="22">
        <v>1319.546983361244</v>
      </c>
      <c r="C580" s="23" t="s">
        <v>196</v>
      </c>
      <c r="D580" s="23" t="s">
        <v>196</v>
      </c>
      <c r="E580" s="23" t="s">
        <v>196</v>
      </c>
      <c r="F580" s="23" t="s">
        <v>196</v>
      </c>
      <c r="G580" s="23" t="s">
        <v>196</v>
      </c>
      <c r="H580" s="24">
        <v>355.06253635883331</v>
      </c>
      <c r="I580" s="24">
        <v>472.20755040645599</v>
      </c>
      <c r="J580" s="24">
        <v>492.2768965959549</v>
      </c>
      <c r="K580" s="25">
        <v>828.13442993164063</v>
      </c>
      <c r="L580" s="25">
        <v>485.98697572946548</v>
      </c>
      <c r="M580" s="24">
        <v>881.76700973510742</v>
      </c>
      <c r="N580" s="24">
        <v>430.89188438653952</v>
      </c>
      <c r="O580" s="25">
        <v>753.97650051116943</v>
      </c>
      <c r="P580" s="25">
        <v>402.30962198972702</v>
      </c>
      <c r="Q580" s="24">
        <v>720.81386578083038</v>
      </c>
      <c r="R580" s="24">
        <v>301.32439941167831</v>
      </c>
      <c r="S580" s="24">
        <v>73.693696200847626</v>
      </c>
      <c r="T580" s="24">
        <v>85.77783328294754</v>
      </c>
      <c r="U580" s="25">
        <v>217.21252238750461</v>
      </c>
      <c r="V580" s="25">
        <v>342.52377516031271</v>
      </c>
      <c r="W580" s="25">
        <v>157.40950071811679</v>
      </c>
      <c r="X580" s="25">
        <v>217.1966395974159</v>
      </c>
      <c r="Y580" s="25">
        <v>45.496964335441589</v>
      </c>
      <c r="Z580" s="25">
        <v>658.08472228050232</v>
      </c>
      <c r="AA580" s="24">
        <v>363.94796812534332</v>
      </c>
      <c r="AB580" s="24">
        <v>332.74446189403528</v>
      </c>
      <c r="AC580" s="24">
        <v>272.31792396306992</v>
      </c>
      <c r="AD580" s="24">
        <v>230.7777935266495</v>
      </c>
      <c r="AE580" s="25">
        <v>215.90214908123019</v>
      </c>
      <c r="AF580" s="25">
        <v>375.24034094810492</v>
      </c>
      <c r="AG580" s="25">
        <v>451.21036946773529</v>
      </c>
      <c r="AH580" s="25">
        <v>277.19412386417389</v>
      </c>
      <c r="AI580" s="24">
        <v>841.39924967288971</v>
      </c>
      <c r="AJ580" s="24">
        <v>269.18494492769241</v>
      </c>
      <c r="AK580" s="24">
        <v>61.449893355369568</v>
      </c>
      <c r="AL580" s="24">
        <v>73.078905582427979</v>
      </c>
      <c r="AM580" s="24">
        <v>74.433989822864532</v>
      </c>
    </row>
    <row r="581" spans="1:39" ht="19.95" customHeight="1" x14ac:dyDescent="0.3">
      <c r="A581" s="14" t="s">
        <v>12</v>
      </c>
      <c r="B581" s="22">
        <v>1333</v>
      </c>
      <c r="C581" s="23" t="s">
        <v>196</v>
      </c>
      <c r="D581" s="23" t="s">
        <v>196</v>
      </c>
      <c r="E581" s="23" t="s">
        <v>196</v>
      </c>
      <c r="F581" s="23" t="s">
        <v>196</v>
      </c>
      <c r="G581" s="23" t="s">
        <v>196</v>
      </c>
      <c r="H581" s="24">
        <v>286</v>
      </c>
      <c r="I581" s="24">
        <v>532</v>
      </c>
      <c r="J581" s="24">
        <v>515</v>
      </c>
      <c r="K581" s="25">
        <v>843</v>
      </c>
      <c r="L581" s="25">
        <v>485</v>
      </c>
      <c r="M581" s="24">
        <v>895</v>
      </c>
      <c r="N581" s="24">
        <v>431</v>
      </c>
      <c r="O581" s="25">
        <v>787</v>
      </c>
      <c r="P581" s="25">
        <v>399</v>
      </c>
      <c r="Q581" s="24">
        <v>753</v>
      </c>
      <c r="R581" s="24">
        <v>287</v>
      </c>
      <c r="S581" s="24">
        <v>73</v>
      </c>
      <c r="T581" s="24">
        <v>87</v>
      </c>
      <c r="U581" s="25">
        <v>220</v>
      </c>
      <c r="V581" s="25">
        <v>338</v>
      </c>
      <c r="W581" s="25">
        <v>157</v>
      </c>
      <c r="X581" s="25">
        <v>220</v>
      </c>
      <c r="Y581" s="25">
        <v>45</v>
      </c>
      <c r="Z581" s="25">
        <v>675</v>
      </c>
      <c r="AA581" s="24">
        <v>363</v>
      </c>
      <c r="AB581" s="24">
        <v>337</v>
      </c>
      <c r="AC581" s="24">
        <v>281</v>
      </c>
      <c r="AD581" s="24">
        <v>234</v>
      </c>
      <c r="AE581" s="25">
        <v>202</v>
      </c>
      <c r="AF581" s="25">
        <v>428</v>
      </c>
      <c r="AG581" s="25">
        <v>478</v>
      </c>
      <c r="AH581" s="25">
        <v>225</v>
      </c>
      <c r="AI581" s="24">
        <v>855</v>
      </c>
      <c r="AJ581" s="24">
        <v>283</v>
      </c>
      <c r="AK581" s="24">
        <v>50</v>
      </c>
      <c r="AL581" s="24">
        <v>72</v>
      </c>
      <c r="AM581" s="24">
        <v>73</v>
      </c>
    </row>
    <row r="582" spans="1:39" ht="19.95" customHeight="1" x14ac:dyDescent="0.3">
      <c r="A582" s="15" t="s">
        <v>208</v>
      </c>
      <c r="B582" s="26">
        <v>0.11249474369780681</v>
      </c>
      <c r="C582" s="23" t="s">
        <v>196</v>
      </c>
      <c r="D582" s="23" t="s">
        <v>196</v>
      </c>
      <c r="E582" s="23" t="s">
        <v>196</v>
      </c>
      <c r="F582" s="23" t="s">
        <v>196</v>
      </c>
      <c r="G582" s="23" t="s">
        <v>196</v>
      </c>
      <c r="H582" s="27">
        <v>0.1017624026137089</v>
      </c>
      <c r="I582" s="27">
        <v>0.12027644179597829</v>
      </c>
      <c r="J582" s="27">
        <v>0.1127711646519258</v>
      </c>
      <c r="K582" s="26">
        <v>0.12513891796054971</v>
      </c>
      <c r="L582" s="26">
        <v>8.8455023269544131E-2</v>
      </c>
      <c r="M582" s="27">
        <v>0.1131724359026523</v>
      </c>
      <c r="N582" s="27">
        <v>0.1129062325445767</v>
      </c>
      <c r="O582" s="26">
        <v>0.12662035541721339</v>
      </c>
      <c r="P582" s="26">
        <v>9.0433411345196196E-2</v>
      </c>
      <c r="Q582" s="27">
        <v>0.1052842251844764</v>
      </c>
      <c r="R582" s="27">
        <v>8.9719053587285616E-2</v>
      </c>
      <c r="S582" s="27">
        <v>0.17584187776793381</v>
      </c>
      <c r="T582" s="30">
        <v>0.22353916615388619</v>
      </c>
      <c r="U582" s="28">
        <v>0.16213822410108519</v>
      </c>
      <c r="V582" s="28">
        <v>0.17172052772274529</v>
      </c>
      <c r="W582" s="28">
        <v>0.25800881328637332</v>
      </c>
      <c r="X582" s="26">
        <v>0.15087515556727091</v>
      </c>
      <c r="Y582" s="28">
        <v>0.22730705469295939</v>
      </c>
      <c r="Z582" s="29">
        <v>8.0156701490135818E-2</v>
      </c>
      <c r="AA582" s="27">
        <v>9.028583044791115E-2</v>
      </c>
      <c r="AB582" s="27">
        <v>8.6699477645576312E-2</v>
      </c>
      <c r="AC582" s="30">
        <v>0.14375767133161321</v>
      </c>
      <c r="AD582" s="27">
        <v>0.13616991850029039</v>
      </c>
      <c r="AE582" s="29">
        <v>4.8595709912398637E-2</v>
      </c>
      <c r="AF582" s="26">
        <v>0.1147729653487089</v>
      </c>
      <c r="AG582" s="26">
        <v>0.1155564117038782</v>
      </c>
      <c r="AH582" s="28">
        <v>0.15419693253244871</v>
      </c>
      <c r="AI582" s="27">
        <v>0.1111988272251609</v>
      </c>
      <c r="AJ582" s="27">
        <v>0.13204188780624179</v>
      </c>
      <c r="AK582" s="27">
        <v>9.9806180878340103E-2</v>
      </c>
      <c r="AL582" s="27">
        <v>4.3656297819619001E-2</v>
      </c>
      <c r="AM582" s="27">
        <v>0.1345133854522374</v>
      </c>
    </row>
    <row r="583" spans="1:39" ht="19.95" customHeight="1" x14ac:dyDescent="0.3">
      <c r="A583" s="14" t="s">
        <v>209</v>
      </c>
      <c r="B583" s="26">
        <v>0.40496510934687679</v>
      </c>
      <c r="C583" s="23" t="s">
        <v>196</v>
      </c>
      <c r="D583" s="23" t="s">
        <v>196</v>
      </c>
      <c r="E583" s="23" t="s">
        <v>196</v>
      </c>
      <c r="F583" s="23" t="s">
        <v>196</v>
      </c>
      <c r="G583" s="23" t="s">
        <v>196</v>
      </c>
      <c r="H583" s="27">
        <v>0.40385591816308569</v>
      </c>
      <c r="I583" s="27">
        <v>0.38204228230099041</v>
      </c>
      <c r="J583" s="27">
        <v>0.42775343096084062</v>
      </c>
      <c r="K583" s="28">
        <v>0.43387591943982229</v>
      </c>
      <c r="L583" s="29">
        <v>0.36022138440252421</v>
      </c>
      <c r="M583" s="27">
        <v>0.4162505345664585</v>
      </c>
      <c r="N583" s="27">
        <v>0.38634438414656253</v>
      </c>
      <c r="O583" s="26">
        <v>0.40923933064760071</v>
      </c>
      <c r="P583" s="26">
        <v>0.37283774927063179</v>
      </c>
      <c r="Q583" s="30">
        <v>0.42742308538556639</v>
      </c>
      <c r="R583" s="27">
        <v>0.38926466629308548</v>
      </c>
      <c r="S583" s="31">
        <v>0.2669325101615464</v>
      </c>
      <c r="T583" s="27">
        <v>0.33105879353397949</v>
      </c>
      <c r="U583" s="28">
        <v>0.47333381834594268</v>
      </c>
      <c r="V583" s="26">
        <v>0.43891755823244227</v>
      </c>
      <c r="W583" s="26">
        <v>0.43887799500308</v>
      </c>
      <c r="X583" s="28">
        <v>0.49792768362107759</v>
      </c>
      <c r="Y583" s="29">
        <v>0.21549736311239631</v>
      </c>
      <c r="Z583" s="29">
        <v>0.37008435300602188</v>
      </c>
      <c r="AA583" s="31">
        <v>0.34364570489265212</v>
      </c>
      <c r="AB583" s="27">
        <v>0.40101969328861359</v>
      </c>
      <c r="AC583" s="27">
        <v>0.40908357232027981</v>
      </c>
      <c r="AD583" s="30">
        <v>0.52937429874024589</v>
      </c>
      <c r="AE583" s="29">
        <v>0.25343417632097009</v>
      </c>
      <c r="AF583" s="29">
        <v>0.36354565720504822</v>
      </c>
      <c r="AG583" s="28">
        <v>0.4706788234291856</v>
      </c>
      <c r="AH583" s="28">
        <v>0.47209277412776052</v>
      </c>
      <c r="AI583" s="27">
        <v>0.39855837178821141</v>
      </c>
      <c r="AJ583" s="27">
        <v>0.41913515924535472</v>
      </c>
      <c r="AK583" s="27">
        <v>0.4871537140420874</v>
      </c>
      <c r="AL583" s="27">
        <v>0.34872415162805692</v>
      </c>
      <c r="AM583" s="27">
        <v>0.41350699619363102</v>
      </c>
    </row>
    <row r="584" spans="1:39" ht="19.95" customHeight="1" x14ac:dyDescent="0.3">
      <c r="A584" s="15" t="s">
        <v>210</v>
      </c>
      <c r="B584" s="26">
        <v>0.37601779409653779</v>
      </c>
      <c r="C584" s="23" t="s">
        <v>196</v>
      </c>
      <c r="D584" s="23" t="s">
        <v>196</v>
      </c>
      <c r="E584" s="23" t="s">
        <v>196</v>
      </c>
      <c r="F584" s="23" t="s">
        <v>196</v>
      </c>
      <c r="G584" s="23" t="s">
        <v>196</v>
      </c>
      <c r="H584" s="27">
        <v>0.39195960499365151</v>
      </c>
      <c r="I584" s="27">
        <v>0.38747017466041389</v>
      </c>
      <c r="J584" s="27">
        <v>0.35353402437220521</v>
      </c>
      <c r="K584" s="29">
        <v>0.33404496005183959</v>
      </c>
      <c r="L584" s="28">
        <v>0.44432404645820162</v>
      </c>
      <c r="M584" s="27">
        <v>0.36368202946002609</v>
      </c>
      <c r="N584" s="27">
        <v>0.39328677729308881</v>
      </c>
      <c r="O584" s="29">
        <v>0.35191511085273292</v>
      </c>
      <c r="P584" s="28">
        <v>0.43489244326558801</v>
      </c>
      <c r="Q584" s="31">
        <v>0.34627765026024082</v>
      </c>
      <c r="R584" s="27">
        <v>0.41767064570094081</v>
      </c>
      <c r="S584" s="27">
        <v>0.4479172197536217</v>
      </c>
      <c r="T584" s="27">
        <v>0.378977577287061</v>
      </c>
      <c r="U584" s="29">
        <v>0.26448824196385828</v>
      </c>
      <c r="V584" s="29">
        <v>0.3134761967452192</v>
      </c>
      <c r="W584" s="29">
        <v>0.16855266733668589</v>
      </c>
      <c r="X584" s="29">
        <v>0.2430174956359511</v>
      </c>
      <c r="Y584" s="26">
        <v>0.33894678597896949</v>
      </c>
      <c r="Z584" s="28">
        <v>0.44987552362836353</v>
      </c>
      <c r="AA584" s="30">
        <v>0.45443515023759429</v>
      </c>
      <c r="AB584" s="27">
        <v>0.3973987663014274</v>
      </c>
      <c r="AC584" s="27">
        <v>0.3494168545781513</v>
      </c>
      <c r="AD584" s="31">
        <v>0.24355518280758939</v>
      </c>
      <c r="AE584" s="28">
        <v>0.58881520118317821</v>
      </c>
      <c r="AF584" s="26">
        <v>0.40254272306757383</v>
      </c>
      <c r="AG584" s="29">
        <v>0.32662993547035318</v>
      </c>
      <c r="AH584" s="29">
        <v>0.25475863285196543</v>
      </c>
      <c r="AI584" s="27">
        <v>0.38125411716493368</v>
      </c>
      <c r="AJ584" s="27">
        <v>0.34723018359192009</v>
      </c>
      <c r="AK584" s="27">
        <v>0.34979710631004152</v>
      </c>
      <c r="AL584" s="30">
        <v>0.46682199270505209</v>
      </c>
      <c r="AM584" s="27">
        <v>0.35343053329103918</v>
      </c>
    </row>
    <row r="585" spans="1:39" ht="19.95" customHeight="1" x14ac:dyDescent="0.3">
      <c r="A585" s="14" t="s">
        <v>211</v>
      </c>
      <c r="B585" s="26">
        <v>7.2242966312664844E-2</v>
      </c>
      <c r="C585" s="23" t="s">
        <v>196</v>
      </c>
      <c r="D585" s="23" t="s">
        <v>196</v>
      </c>
      <c r="E585" s="23" t="s">
        <v>196</v>
      </c>
      <c r="F585" s="23" t="s">
        <v>196</v>
      </c>
      <c r="G585" s="23" t="s">
        <v>196</v>
      </c>
      <c r="H585" s="27">
        <v>6.2477054385940298E-2</v>
      </c>
      <c r="I585" s="27">
        <v>7.5534620847884176E-2</v>
      </c>
      <c r="J585" s="27">
        <v>7.6129326503299274E-2</v>
      </c>
      <c r="K585" s="26">
        <v>7.0870430405163054E-2</v>
      </c>
      <c r="L585" s="26">
        <v>7.5388326465667066E-2</v>
      </c>
      <c r="M585" s="27">
        <v>7.9268639212247916E-2</v>
      </c>
      <c r="N585" s="27">
        <v>5.9020645838333198E-2</v>
      </c>
      <c r="O585" s="26">
        <v>8.180086022030035E-2</v>
      </c>
      <c r="P585" s="26">
        <v>5.9019357905832563E-2</v>
      </c>
      <c r="Q585" s="30">
        <v>8.9398337169335818E-2</v>
      </c>
      <c r="R585" s="27">
        <v>5.9703342230523322E-2</v>
      </c>
      <c r="S585" s="27">
        <v>6.7058179794615216E-2</v>
      </c>
      <c r="T585" s="27">
        <v>3.9991621590511443E-2</v>
      </c>
      <c r="U585" s="26">
        <v>6.9267003257375628E-2</v>
      </c>
      <c r="V585" s="26">
        <v>5.0150433238412243E-2</v>
      </c>
      <c r="W585" s="26">
        <v>8.3746821152207496E-2</v>
      </c>
      <c r="X585" s="26">
        <v>6.7648279482551685E-2</v>
      </c>
      <c r="Y585" s="26">
        <v>0.14924270102055909</v>
      </c>
      <c r="Z585" s="26">
        <v>7.2178391640799408E-2</v>
      </c>
      <c r="AA585" s="27">
        <v>6.7693068867277911E-2</v>
      </c>
      <c r="AB585" s="27">
        <v>8.1109892461202829E-2</v>
      </c>
      <c r="AC585" s="27">
        <v>8.0932775921265396E-2</v>
      </c>
      <c r="AD585" s="27">
        <v>5.46529185741913E-2</v>
      </c>
      <c r="AE585" s="26">
        <v>6.9800543337723467E-2</v>
      </c>
      <c r="AF585" s="26">
        <v>7.592183749181905E-2</v>
      </c>
      <c r="AG585" s="26">
        <v>6.7808044899992481E-2</v>
      </c>
      <c r="AH585" s="26">
        <v>7.638427351952326E-2</v>
      </c>
      <c r="AI585" s="27">
        <v>7.3786446256856611E-2</v>
      </c>
      <c r="AJ585" s="27">
        <v>8.5039506444256299E-2</v>
      </c>
      <c r="AK585" s="27">
        <v>2.7301290975604249E-2</v>
      </c>
      <c r="AL585" s="27">
        <v>7.6543971990212845E-2</v>
      </c>
      <c r="AM585" s="27">
        <v>4.139724040002158E-2</v>
      </c>
    </row>
    <row r="586" spans="1:39" ht="19.95" customHeight="1" x14ac:dyDescent="0.3">
      <c r="A586" s="15" t="s">
        <v>212</v>
      </c>
      <c r="B586" s="26">
        <v>3.4279386546113767E-2</v>
      </c>
      <c r="C586" s="23" t="s">
        <v>196</v>
      </c>
      <c r="D586" s="23" t="s">
        <v>196</v>
      </c>
      <c r="E586" s="23" t="s">
        <v>196</v>
      </c>
      <c r="F586" s="23" t="s">
        <v>196</v>
      </c>
      <c r="G586" s="23" t="s">
        <v>196</v>
      </c>
      <c r="H586" s="27">
        <v>3.9945019843613663E-2</v>
      </c>
      <c r="I586" s="27">
        <v>3.4676480394733263E-2</v>
      </c>
      <c r="J586" s="27">
        <v>2.9812053511729129E-2</v>
      </c>
      <c r="K586" s="26">
        <v>3.6069772142625398E-2</v>
      </c>
      <c r="L586" s="26">
        <v>3.1611219404063008E-2</v>
      </c>
      <c r="M586" s="27">
        <v>2.7626360858615182E-2</v>
      </c>
      <c r="N586" s="27">
        <v>4.8441960177438813E-2</v>
      </c>
      <c r="O586" s="26">
        <v>3.0424342862152572E-2</v>
      </c>
      <c r="P586" s="26">
        <v>4.2817038212751457E-2</v>
      </c>
      <c r="Q586" s="27">
        <v>3.1616702000380609E-2</v>
      </c>
      <c r="R586" s="27">
        <v>4.3642292188164872E-2</v>
      </c>
      <c r="S586" s="27">
        <v>4.2250212522282851E-2</v>
      </c>
      <c r="T586" s="27">
        <v>2.643284143456183E-2</v>
      </c>
      <c r="U586" s="26">
        <v>3.0772712331738061E-2</v>
      </c>
      <c r="V586" s="26">
        <v>2.5735284061181009E-2</v>
      </c>
      <c r="W586" s="26">
        <v>5.0813703221653267E-2</v>
      </c>
      <c r="X586" s="26">
        <v>4.0531385693148597E-2</v>
      </c>
      <c r="Y586" s="26">
        <v>6.9006095195115649E-2</v>
      </c>
      <c r="Z586" s="26">
        <v>2.7705030234679288E-2</v>
      </c>
      <c r="AA586" s="27">
        <v>4.3940245554564557E-2</v>
      </c>
      <c r="AB586" s="27">
        <v>3.3772170303179853E-2</v>
      </c>
      <c r="AC586" s="27">
        <v>1.680912584869023E-2</v>
      </c>
      <c r="AD586" s="27">
        <v>3.6247681377682868E-2</v>
      </c>
      <c r="AE586" s="26">
        <v>3.9354369245729548E-2</v>
      </c>
      <c r="AF586" s="26">
        <v>4.3216816886850098E-2</v>
      </c>
      <c r="AG586" s="29">
        <v>1.932678449659056E-2</v>
      </c>
      <c r="AH586" s="26">
        <v>4.2567386968302208E-2</v>
      </c>
      <c r="AI586" s="27">
        <v>3.520223756483732E-2</v>
      </c>
      <c r="AJ586" s="27">
        <v>1.6553262912227071E-2</v>
      </c>
      <c r="AK586" s="27">
        <v>3.5941707793926768E-2</v>
      </c>
      <c r="AL586" s="27">
        <v>6.4253585857059078E-2</v>
      </c>
      <c r="AM586" s="27">
        <v>5.7151844663070731E-2</v>
      </c>
    </row>
    <row r="587" spans="1:39" ht="87" customHeight="1" x14ac:dyDescent="0.3">
      <c r="A587" s="32" t="s">
        <v>201</v>
      </c>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c r="AH587" s="18"/>
      <c r="AI587" s="18"/>
      <c r="AJ587" s="18"/>
      <c r="AK587" s="18"/>
      <c r="AL587" s="18"/>
      <c r="AM587" s="18"/>
    </row>
    <row r="589" spans="1:39" ht="40.049999999999997" customHeight="1" x14ac:dyDescent="0.3">
      <c r="A589" s="1" t="s">
        <v>24</v>
      </c>
    </row>
    <row r="590" spans="1:39" ht="40.049999999999997" customHeight="1" x14ac:dyDescent="0.3">
      <c r="A590" s="19" t="s">
        <v>213</v>
      </c>
      <c r="B590" s="33"/>
      <c r="C590" s="56" t="s">
        <v>213</v>
      </c>
      <c r="D590" s="52"/>
      <c r="E590" s="52"/>
      <c r="F590" s="52"/>
      <c r="G590" s="53"/>
      <c r="H590" s="54"/>
      <c r="I590" s="52"/>
      <c r="J590" s="53"/>
      <c r="K590" s="54"/>
      <c r="L590" s="53"/>
      <c r="M590" s="54"/>
      <c r="N590" s="53"/>
      <c r="O590" s="54"/>
      <c r="P590" s="53"/>
      <c r="Q590" s="54"/>
      <c r="R590" s="52"/>
      <c r="S590" s="52"/>
      <c r="T590" s="53"/>
      <c r="U590" s="54"/>
      <c r="V590" s="52"/>
      <c r="W590" s="52"/>
      <c r="X590" s="52"/>
      <c r="Y590" s="52"/>
      <c r="Z590" s="53"/>
      <c r="AA590" s="54"/>
      <c r="AB590" s="52"/>
      <c r="AC590" s="52"/>
      <c r="AD590" s="53"/>
      <c r="AE590" s="54"/>
      <c r="AF590" s="52"/>
      <c r="AG590" s="52"/>
      <c r="AH590" s="53"/>
      <c r="AI590" s="54"/>
      <c r="AJ590" s="52"/>
      <c r="AK590" s="52"/>
      <c r="AL590" s="52"/>
      <c r="AM590" s="53"/>
    </row>
    <row r="591" spans="1:39" ht="22.05" customHeight="1" x14ac:dyDescent="0.3">
      <c r="A591" s="2"/>
      <c r="B591" s="2"/>
      <c r="C591" s="51" t="s">
        <v>1</v>
      </c>
      <c r="D591" s="52"/>
      <c r="E591" s="52"/>
      <c r="F591" s="52"/>
      <c r="G591" s="53"/>
      <c r="H591" s="51" t="s">
        <v>2</v>
      </c>
      <c r="I591" s="52"/>
      <c r="J591" s="53"/>
      <c r="K591" s="51" t="s">
        <v>26</v>
      </c>
      <c r="L591" s="53"/>
      <c r="M591" s="51" t="s">
        <v>28</v>
      </c>
      <c r="N591" s="53"/>
      <c r="O591" s="51" t="s">
        <v>29</v>
      </c>
      <c r="P591" s="53"/>
      <c r="Q591" s="51" t="s">
        <v>30</v>
      </c>
      <c r="R591" s="52"/>
      <c r="S591" s="52"/>
      <c r="T591" s="53"/>
      <c r="U591" s="51" t="s">
        <v>31</v>
      </c>
      <c r="V591" s="52"/>
      <c r="W591" s="52"/>
      <c r="X591" s="52"/>
      <c r="Y591" s="52"/>
      <c r="Z591" s="53"/>
      <c r="AA591" s="51" t="s">
        <v>32</v>
      </c>
      <c r="AB591" s="52"/>
      <c r="AC591" s="52"/>
      <c r="AD591" s="53"/>
      <c r="AE591" s="51" t="s">
        <v>33</v>
      </c>
      <c r="AF591" s="52"/>
      <c r="AG591" s="52"/>
      <c r="AH591" s="53"/>
      <c r="AI591" s="51" t="s">
        <v>34</v>
      </c>
      <c r="AJ591" s="52"/>
      <c r="AK591" s="52"/>
      <c r="AL591" s="52"/>
      <c r="AM591" s="53"/>
    </row>
    <row r="592" spans="1:39" ht="58.05" customHeight="1" x14ac:dyDescent="0.3">
      <c r="A592" s="3" t="s">
        <v>35</v>
      </c>
      <c r="B592" s="3" t="s">
        <v>0</v>
      </c>
      <c r="C592" s="3" t="s">
        <v>3</v>
      </c>
      <c r="D592" s="3" t="s">
        <v>4</v>
      </c>
      <c r="E592" s="3" t="s">
        <v>5</v>
      </c>
      <c r="F592" s="3" t="s">
        <v>6</v>
      </c>
      <c r="G592" s="3" t="s">
        <v>7</v>
      </c>
      <c r="H592" s="3" t="s">
        <v>8</v>
      </c>
      <c r="I592" s="3" t="s">
        <v>9</v>
      </c>
      <c r="J592" s="3" t="s">
        <v>10</v>
      </c>
      <c r="K592" s="3" t="s">
        <v>36</v>
      </c>
      <c r="L592" s="3" t="s">
        <v>37</v>
      </c>
      <c r="M592" s="3" t="s">
        <v>40</v>
      </c>
      <c r="N592" s="3" t="s">
        <v>41</v>
      </c>
      <c r="O592" s="3" t="s">
        <v>42</v>
      </c>
      <c r="P592" s="3" t="s">
        <v>43</v>
      </c>
      <c r="Q592" s="3" t="s">
        <v>44</v>
      </c>
      <c r="R592" s="3" t="s">
        <v>45</v>
      </c>
      <c r="S592" s="3" t="s">
        <v>46</v>
      </c>
      <c r="T592" s="3" t="s">
        <v>47</v>
      </c>
      <c r="U592" s="3" t="s">
        <v>48</v>
      </c>
      <c r="V592" s="3" t="s">
        <v>49</v>
      </c>
      <c r="W592" s="3" t="s">
        <v>50</v>
      </c>
      <c r="X592" s="3" t="s">
        <v>51</v>
      </c>
      <c r="Y592" s="3" t="s">
        <v>52</v>
      </c>
      <c r="Z592" s="3" t="s">
        <v>53</v>
      </c>
      <c r="AA592" s="3" t="s">
        <v>54</v>
      </c>
      <c r="AB592" s="3" t="s">
        <v>55</v>
      </c>
      <c r="AC592" s="3" t="s">
        <v>56</v>
      </c>
      <c r="AD592" s="3" t="s">
        <v>57</v>
      </c>
      <c r="AE592" s="3" t="s">
        <v>58</v>
      </c>
      <c r="AF592" s="3" t="s">
        <v>59</v>
      </c>
      <c r="AG592" s="3" t="s">
        <v>60</v>
      </c>
      <c r="AH592" s="3" t="s">
        <v>61</v>
      </c>
      <c r="AI592" s="3" t="s">
        <v>62</v>
      </c>
      <c r="AJ592" s="3" t="s">
        <v>63</v>
      </c>
      <c r="AK592" s="3" t="s">
        <v>64</v>
      </c>
      <c r="AL592" s="3" t="s">
        <v>65</v>
      </c>
      <c r="AM592" s="3" t="s">
        <v>47</v>
      </c>
    </row>
    <row r="593" spans="1:39" ht="19.95" customHeight="1" x14ac:dyDescent="0.3">
      <c r="A593" s="14" t="s">
        <v>11</v>
      </c>
      <c r="B593" s="22">
        <v>1319.546983361244</v>
      </c>
      <c r="C593" s="23" t="s">
        <v>196</v>
      </c>
      <c r="D593" s="23" t="s">
        <v>196</v>
      </c>
      <c r="E593" s="23" t="s">
        <v>196</v>
      </c>
      <c r="F593" s="23" t="s">
        <v>196</v>
      </c>
      <c r="G593" s="23" t="s">
        <v>196</v>
      </c>
      <c r="H593" s="24">
        <v>355.06253635883331</v>
      </c>
      <c r="I593" s="24">
        <v>472.20755040645599</v>
      </c>
      <c r="J593" s="24">
        <v>492.2768965959549</v>
      </c>
      <c r="K593" s="25">
        <v>828.13442993164063</v>
      </c>
      <c r="L593" s="25">
        <v>485.98697572946548</v>
      </c>
      <c r="M593" s="24">
        <v>881.76700973510742</v>
      </c>
      <c r="N593" s="24">
        <v>430.89188438653952</v>
      </c>
      <c r="O593" s="25">
        <v>753.97650051116943</v>
      </c>
      <c r="P593" s="25">
        <v>402.30962198972702</v>
      </c>
      <c r="Q593" s="24">
        <v>720.81386578083038</v>
      </c>
      <c r="R593" s="24">
        <v>301.32439941167831</v>
      </c>
      <c r="S593" s="24">
        <v>73.693696200847626</v>
      </c>
      <c r="T593" s="24">
        <v>85.77783328294754</v>
      </c>
      <c r="U593" s="25">
        <v>217.21252238750461</v>
      </c>
      <c r="V593" s="25">
        <v>342.52377516031271</v>
      </c>
      <c r="W593" s="25">
        <v>157.40950071811679</v>
      </c>
      <c r="X593" s="25">
        <v>217.1966395974159</v>
      </c>
      <c r="Y593" s="25">
        <v>45.496964335441589</v>
      </c>
      <c r="Z593" s="25">
        <v>658.08472228050232</v>
      </c>
      <c r="AA593" s="24">
        <v>363.94796812534332</v>
      </c>
      <c r="AB593" s="24">
        <v>332.74446189403528</v>
      </c>
      <c r="AC593" s="24">
        <v>272.31792396306992</v>
      </c>
      <c r="AD593" s="24">
        <v>230.7777935266495</v>
      </c>
      <c r="AE593" s="25">
        <v>215.90214908123019</v>
      </c>
      <c r="AF593" s="25">
        <v>375.24034094810492</v>
      </c>
      <c r="AG593" s="25">
        <v>451.21036946773529</v>
      </c>
      <c r="AH593" s="25">
        <v>277.19412386417389</v>
      </c>
      <c r="AI593" s="24">
        <v>841.39924967288971</v>
      </c>
      <c r="AJ593" s="24">
        <v>269.18494492769241</v>
      </c>
      <c r="AK593" s="24">
        <v>61.449893355369568</v>
      </c>
      <c r="AL593" s="24">
        <v>73.078905582427979</v>
      </c>
      <c r="AM593" s="24">
        <v>74.433989822864532</v>
      </c>
    </row>
    <row r="594" spans="1:39" ht="19.95" customHeight="1" x14ac:dyDescent="0.3">
      <c r="A594" s="15" t="s">
        <v>12</v>
      </c>
      <c r="B594" s="22">
        <v>1333</v>
      </c>
      <c r="C594" s="23" t="s">
        <v>196</v>
      </c>
      <c r="D594" s="23" t="s">
        <v>196</v>
      </c>
      <c r="E594" s="23" t="s">
        <v>196</v>
      </c>
      <c r="F594" s="23" t="s">
        <v>196</v>
      </c>
      <c r="G594" s="23" t="s">
        <v>196</v>
      </c>
      <c r="H594" s="24">
        <v>286</v>
      </c>
      <c r="I594" s="24">
        <v>532</v>
      </c>
      <c r="J594" s="24">
        <v>515</v>
      </c>
      <c r="K594" s="25">
        <v>843</v>
      </c>
      <c r="L594" s="25">
        <v>485</v>
      </c>
      <c r="M594" s="24">
        <v>895</v>
      </c>
      <c r="N594" s="24">
        <v>431</v>
      </c>
      <c r="O594" s="25">
        <v>787</v>
      </c>
      <c r="P594" s="25">
        <v>399</v>
      </c>
      <c r="Q594" s="24">
        <v>753</v>
      </c>
      <c r="R594" s="24">
        <v>287</v>
      </c>
      <c r="S594" s="24">
        <v>73</v>
      </c>
      <c r="T594" s="24">
        <v>87</v>
      </c>
      <c r="U594" s="25">
        <v>220</v>
      </c>
      <c r="V594" s="25">
        <v>338</v>
      </c>
      <c r="W594" s="25">
        <v>157</v>
      </c>
      <c r="X594" s="25">
        <v>220</v>
      </c>
      <c r="Y594" s="25">
        <v>45</v>
      </c>
      <c r="Z594" s="25">
        <v>675</v>
      </c>
      <c r="AA594" s="24">
        <v>363</v>
      </c>
      <c r="AB594" s="24">
        <v>337</v>
      </c>
      <c r="AC594" s="24">
        <v>281</v>
      </c>
      <c r="AD594" s="24">
        <v>234</v>
      </c>
      <c r="AE594" s="25">
        <v>202</v>
      </c>
      <c r="AF594" s="25">
        <v>428</v>
      </c>
      <c r="AG594" s="25">
        <v>478</v>
      </c>
      <c r="AH594" s="25">
        <v>225</v>
      </c>
      <c r="AI594" s="24">
        <v>855</v>
      </c>
      <c r="AJ594" s="24">
        <v>283</v>
      </c>
      <c r="AK594" s="24">
        <v>50</v>
      </c>
      <c r="AL594" s="24">
        <v>72</v>
      </c>
      <c r="AM594" s="24">
        <v>73</v>
      </c>
    </row>
    <row r="595" spans="1:39" ht="19.95" customHeight="1" x14ac:dyDescent="0.3">
      <c r="A595" s="14" t="s">
        <v>142</v>
      </c>
      <c r="B595" s="26">
        <v>0.1101098145955548</v>
      </c>
      <c r="C595" s="23" t="s">
        <v>196</v>
      </c>
      <c r="D595" s="23" t="s">
        <v>196</v>
      </c>
      <c r="E595" s="23" t="s">
        <v>196</v>
      </c>
      <c r="F595" s="23" t="s">
        <v>196</v>
      </c>
      <c r="G595" s="23" t="s">
        <v>196</v>
      </c>
      <c r="H595" s="27">
        <v>8.6018600344452897E-2</v>
      </c>
      <c r="I595" s="27">
        <v>0.11199002921372329</v>
      </c>
      <c r="J595" s="27">
        <v>0.12568242454309941</v>
      </c>
      <c r="K595" s="26">
        <v>0.10142769927449879</v>
      </c>
      <c r="L595" s="26">
        <v>0.12613363491491761</v>
      </c>
      <c r="M595" s="27">
        <v>0.1091456735336425</v>
      </c>
      <c r="N595" s="27">
        <v>0.11203112968899109</v>
      </c>
      <c r="O595" s="26">
        <v>0.11482320735707841</v>
      </c>
      <c r="P595" s="26">
        <v>0.1249490219318182</v>
      </c>
      <c r="Q595" s="27">
        <v>0.1067078854173374</v>
      </c>
      <c r="R595" s="27">
        <v>0.1219959717663693</v>
      </c>
      <c r="S595" s="27">
        <v>0.11468366331708731</v>
      </c>
      <c r="T595" s="27">
        <v>0.10835701318755921</v>
      </c>
      <c r="U595" s="26">
        <v>0.1002299035395107</v>
      </c>
      <c r="V595" s="26">
        <v>9.5405436359903117E-2</v>
      </c>
      <c r="W595" s="26">
        <v>9.1690591103852109E-2</v>
      </c>
      <c r="X595" s="26">
        <v>0.12889225611189281</v>
      </c>
      <c r="Y595" s="26">
        <v>0.19673257553979881</v>
      </c>
      <c r="Z595" s="26">
        <v>0.1060508042087213</v>
      </c>
      <c r="AA595" s="27">
        <v>0.12116321912049779</v>
      </c>
      <c r="AB595" s="27">
        <v>0.11365815044316201</v>
      </c>
      <c r="AC595" s="27">
        <v>9.5994222784517511E-2</v>
      </c>
      <c r="AD595" s="27">
        <v>0.1007948788505416</v>
      </c>
      <c r="AE595" s="26">
        <v>0.14295595993016461</v>
      </c>
      <c r="AF595" s="26">
        <v>0.11650797899066589</v>
      </c>
      <c r="AG595" s="29">
        <v>8.1656045238452421E-2</v>
      </c>
      <c r="AH595" s="26">
        <v>0.1221816182177967</v>
      </c>
      <c r="AI595" s="27">
        <v>0.1149575035852463</v>
      </c>
      <c r="AJ595" s="27">
        <v>0.1122297648248366</v>
      </c>
      <c r="AK595" s="27">
        <v>8.5643803650323591E-2</v>
      </c>
      <c r="AL595" s="27">
        <v>0.1049182737612581</v>
      </c>
      <c r="AM595" s="27">
        <v>7.2940307962845383E-2</v>
      </c>
    </row>
    <row r="596" spans="1:39" ht="19.95" customHeight="1" x14ac:dyDescent="0.3">
      <c r="A596" s="15" t="s">
        <v>143</v>
      </c>
      <c r="B596" s="26">
        <v>0.1581130960734797</v>
      </c>
      <c r="C596" s="23" t="s">
        <v>196</v>
      </c>
      <c r="D596" s="23" t="s">
        <v>196</v>
      </c>
      <c r="E596" s="23" t="s">
        <v>196</v>
      </c>
      <c r="F596" s="23" t="s">
        <v>196</v>
      </c>
      <c r="G596" s="23" t="s">
        <v>196</v>
      </c>
      <c r="H596" s="30">
        <v>0.19416863599049869</v>
      </c>
      <c r="I596" s="27">
        <v>0.15765527190544629</v>
      </c>
      <c r="J596" s="27">
        <v>0.13254662421414709</v>
      </c>
      <c r="K596" s="29">
        <v>0.13228527647853189</v>
      </c>
      <c r="L596" s="28">
        <v>0.2038895523486772</v>
      </c>
      <c r="M596" s="27">
        <v>0.15753392748687431</v>
      </c>
      <c r="N596" s="27">
        <v>0.1618258345269418</v>
      </c>
      <c r="O596" s="26">
        <v>0.16586954658986089</v>
      </c>
      <c r="P596" s="26">
        <v>0.16094081417414011</v>
      </c>
      <c r="Q596" s="27">
        <v>0.1638073716971844</v>
      </c>
      <c r="R596" s="27">
        <v>0.1713158864580813</v>
      </c>
      <c r="S596" s="27">
        <v>0.1177155555998643</v>
      </c>
      <c r="T596" s="27">
        <v>0.14200142403387539</v>
      </c>
      <c r="U596" s="26">
        <v>0.1355389549566792</v>
      </c>
      <c r="V596" s="26">
        <v>0.14877985194545179</v>
      </c>
      <c r="W596" s="26">
        <v>0.13428924191471861</v>
      </c>
      <c r="X596" s="26">
        <v>0.16410995973850601</v>
      </c>
      <c r="Y596" s="26">
        <v>0.2281226853595531</v>
      </c>
      <c r="Z596" s="26">
        <v>0.1650332544958634</v>
      </c>
      <c r="AA596" s="27">
        <v>0.15910088968828051</v>
      </c>
      <c r="AB596" s="30">
        <v>0.21772363230191019</v>
      </c>
      <c r="AC596" s="27">
        <v>0.16514758804007759</v>
      </c>
      <c r="AD596" s="31">
        <v>0.1184692165940039</v>
      </c>
      <c r="AE596" s="26">
        <v>0.14746157456693629</v>
      </c>
      <c r="AF596" s="26">
        <v>0.17691169634796419</v>
      </c>
      <c r="AG596" s="26">
        <v>0.14859826564799999</v>
      </c>
      <c r="AH596" s="26">
        <v>0.15644958086628319</v>
      </c>
      <c r="AI596" s="30">
        <v>0.17807002434067851</v>
      </c>
      <c r="AJ596" s="31">
        <v>0.1082681590189806</v>
      </c>
      <c r="AK596" s="27">
        <v>0.1109882702569569</v>
      </c>
      <c r="AL596" s="27">
        <v>0.17738523841167711</v>
      </c>
      <c r="AM596" s="27">
        <v>0.13276433554302991</v>
      </c>
    </row>
    <row r="597" spans="1:39" ht="19.95" customHeight="1" x14ac:dyDescent="0.3">
      <c r="A597" s="14" t="s">
        <v>210</v>
      </c>
      <c r="B597" s="26">
        <v>0.19642976488737449</v>
      </c>
      <c r="C597" s="23" t="s">
        <v>196</v>
      </c>
      <c r="D597" s="23" t="s">
        <v>196</v>
      </c>
      <c r="E597" s="23" t="s">
        <v>196</v>
      </c>
      <c r="F597" s="23" t="s">
        <v>196</v>
      </c>
      <c r="G597" s="23" t="s">
        <v>196</v>
      </c>
      <c r="H597" s="27">
        <v>0.22901562771488579</v>
      </c>
      <c r="I597" s="27">
        <v>0.21472492277134389</v>
      </c>
      <c r="J597" s="31">
        <v>0.1553773999817494</v>
      </c>
      <c r="K597" s="29">
        <v>0.17528448411418529</v>
      </c>
      <c r="L597" s="28">
        <v>0.22876413006827001</v>
      </c>
      <c r="M597" s="27">
        <v>0.19041279816021231</v>
      </c>
      <c r="N597" s="27">
        <v>0.21188280252817979</v>
      </c>
      <c r="O597" s="29">
        <v>0.1726212620868216</v>
      </c>
      <c r="P597" s="28">
        <v>0.2451009256562621</v>
      </c>
      <c r="Q597" s="27">
        <v>0.18460614263322761</v>
      </c>
      <c r="R597" s="27">
        <v>0.20957485561481631</v>
      </c>
      <c r="S597" s="27">
        <v>0.23178521348674341</v>
      </c>
      <c r="T597" s="27">
        <v>0.21675461317433489</v>
      </c>
      <c r="U597" s="26">
        <v>0.16918863793096331</v>
      </c>
      <c r="V597" s="29">
        <v>0.14269247937048199</v>
      </c>
      <c r="W597" s="29">
        <v>9.2880434376249141E-2</v>
      </c>
      <c r="X597" s="26">
        <v>0.15320229329169671</v>
      </c>
      <c r="Y597" s="26">
        <v>0.12370269269489841</v>
      </c>
      <c r="Z597" s="28">
        <v>0.23162682446893521</v>
      </c>
      <c r="AA597" s="27">
        <v>0.21752642663201929</v>
      </c>
      <c r="AB597" s="27">
        <v>0.1978158581557164</v>
      </c>
      <c r="AC597" s="27">
        <v>0.21033544229264639</v>
      </c>
      <c r="AD597" s="27">
        <v>0.1490364561872784</v>
      </c>
      <c r="AE597" s="28">
        <v>0.28294168626443178</v>
      </c>
      <c r="AF597" s="26">
        <v>0.19636966705596831</v>
      </c>
      <c r="AG597" s="26">
        <v>0.180881385357335</v>
      </c>
      <c r="AH597" s="29">
        <v>0.15443764621953429</v>
      </c>
      <c r="AI597" s="27">
        <v>0.20020561404913029</v>
      </c>
      <c r="AJ597" s="31">
        <v>0.14770706889720089</v>
      </c>
      <c r="AK597" s="27">
        <v>0.20299560486323301</v>
      </c>
      <c r="AL597" s="27">
        <v>0.25117738961584618</v>
      </c>
      <c r="AM597" s="27">
        <v>0.27077823033622112</v>
      </c>
    </row>
    <row r="598" spans="1:39" ht="19.95" customHeight="1" x14ac:dyDescent="0.3">
      <c r="A598" s="15" t="s">
        <v>145</v>
      </c>
      <c r="B598" s="26">
        <v>0.20857452398231291</v>
      </c>
      <c r="C598" s="23" t="s">
        <v>196</v>
      </c>
      <c r="D598" s="23" t="s">
        <v>196</v>
      </c>
      <c r="E598" s="23" t="s">
        <v>196</v>
      </c>
      <c r="F598" s="23" t="s">
        <v>196</v>
      </c>
      <c r="G598" s="23" t="s">
        <v>196</v>
      </c>
      <c r="H598" s="27">
        <v>0.2193098060214787</v>
      </c>
      <c r="I598" s="27">
        <v>0.21182758037436339</v>
      </c>
      <c r="J598" s="27">
        <v>0.19771109671900339</v>
      </c>
      <c r="K598" s="26">
        <v>0.2104814608699179</v>
      </c>
      <c r="L598" s="26">
        <v>0.20765358817837451</v>
      </c>
      <c r="M598" s="27">
        <v>0.21763291863150069</v>
      </c>
      <c r="N598" s="27">
        <v>0.18922394753950919</v>
      </c>
      <c r="O598" s="26">
        <v>0.1966148461984705</v>
      </c>
      <c r="P598" s="26">
        <v>0.21194423794765349</v>
      </c>
      <c r="Q598" s="27">
        <v>0.21575550268363999</v>
      </c>
      <c r="R598" s="27">
        <v>0.20077598548099371</v>
      </c>
      <c r="S598" s="27">
        <v>0.1591469041434295</v>
      </c>
      <c r="T598" s="27">
        <v>0.18952586842198579</v>
      </c>
      <c r="U598" s="26">
        <v>0.2178535529407952</v>
      </c>
      <c r="V598" s="26">
        <v>0.20691811991319359</v>
      </c>
      <c r="W598" s="26">
        <v>0.1578334447402116</v>
      </c>
      <c r="X598" s="26">
        <v>0.2186792108510644</v>
      </c>
      <c r="Y598" s="26">
        <v>0.21649940500507889</v>
      </c>
      <c r="Z598" s="26">
        <v>0.22100416557722111</v>
      </c>
      <c r="AA598" s="27">
        <v>0.20759836084716621</v>
      </c>
      <c r="AB598" s="27">
        <v>0.22000459537516401</v>
      </c>
      <c r="AC598" s="27">
        <v>0.1805389578386489</v>
      </c>
      <c r="AD598" s="27">
        <v>0.21562305752131269</v>
      </c>
      <c r="AE598" s="26">
        <v>0.24469078319472409</v>
      </c>
      <c r="AF598" s="26">
        <v>0.19631489815065101</v>
      </c>
      <c r="AG598" s="26">
        <v>0.23407102192297091</v>
      </c>
      <c r="AH598" s="29">
        <v>0.15553748317221669</v>
      </c>
      <c r="AI598" s="27">
        <v>0.1998498064471747</v>
      </c>
      <c r="AJ598" s="27">
        <v>0.21939798193757129</v>
      </c>
      <c r="AK598" s="27">
        <v>0.24190412372264189</v>
      </c>
      <c r="AL598" s="27">
        <v>0.26626643353539209</v>
      </c>
      <c r="AM598" s="27">
        <v>0.18389892737609781</v>
      </c>
    </row>
    <row r="599" spans="1:39" ht="19.95" customHeight="1" x14ac:dyDescent="0.3">
      <c r="A599" s="14" t="s">
        <v>146</v>
      </c>
      <c r="B599" s="26">
        <v>0.30364971258072287</v>
      </c>
      <c r="C599" s="23" t="s">
        <v>196</v>
      </c>
      <c r="D599" s="23" t="s">
        <v>196</v>
      </c>
      <c r="E599" s="23" t="s">
        <v>196</v>
      </c>
      <c r="F599" s="23" t="s">
        <v>196</v>
      </c>
      <c r="G599" s="23" t="s">
        <v>196</v>
      </c>
      <c r="H599" s="31">
        <v>0.23758113236529019</v>
      </c>
      <c r="I599" s="31">
        <v>0.27947482639405508</v>
      </c>
      <c r="J599" s="30">
        <v>0.37449204073715331</v>
      </c>
      <c r="K599" s="28">
        <v>0.36068837422883299</v>
      </c>
      <c r="L599" s="29">
        <v>0.20457096171053041</v>
      </c>
      <c r="M599" s="27">
        <v>0.30990560070186651</v>
      </c>
      <c r="N599" s="27">
        <v>0.29004486272140723</v>
      </c>
      <c r="O599" s="28">
        <v>0.3358525417906944</v>
      </c>
      <c r="P599" s="29">
        <v>0.22164205032699461</v>
      </c>
      <c r="Q599" s="27">
        <v>0.30701689561923529</v>
      </c>
      <c r="R599" s="27">
        <v>0.26741363246267869</v>
      </c>
      <c r="S599" s="27">
        <v>0.36662012283442552</v>
      </c>
      <c r="T599" s="27">
        <v>0.32515789513233417</v>
      </c>
      <c r="U599" s="28">
        <v>0.37359470606215961</v>
      </c>
      <c r="V599" s="28">
        <v>0.39397534971142018</v>
      </c>
      <c r="W599" s="28">
        <v>0.50611312454311996</v>
      </c>
      <c r="X599" s="26">
        <v>0.32747988398079358</v>
      </c>
      <c r="Y599" s="26">
        <v>0.2349426414006707</v>
      </c>
      <c r="Z599" s="29">
        <v>0.24334357859733319</v>
      </c>
      <c r="AA599" s="27">
        <v>0.25591755981527847</v>
      </c>
      <c r="AB599" s="31">
        <v>0.23946346070656971</v>
      </c>
      <c r="AC599" s="27">
        <v>0.33554234656429682</v>
      </c>
      <c r="AD599" s="30">
        <v>0.40218498284402671</v>
      </c>
      <c r="AE599" s="29">
        <v>0.14506693555685871</v>
      </c>
      <c r="AF599" s="26">
        <v>0.29258884271840591</v>
      </c>
      <c r="AG599" s="28">
        <v>0.34370855814640883</v>
      </c>
      <c r="AH599" s="28">
        <v>0.37693366302568249</v>
      </c>
      <c r="AI599" s="31">
        <v>0.2839415764912181</v>
      </c>
      <c r="AJ599" s="30">
        <v>0.3946467985539614</v>
      </c>
      <c r="AK599" s="27">
        <v>0.31941193840951843</v>
      </c>
      <c r="AL599" s="31">
        <v>0.1813783967138772</v>
      </c>
      <c r="AM599" s="27">
        <v>0.30437830705016572</v>
      </c>
    </row>
    <row r="600" spans="1:39" ht="19.95" customHeight="1" x14ac:dyDescent="0.3">
      <c r="A600" s="15" t="s">
        <v>20</v>
      </c>
      <c r="B600" s="26">
        <v>2.312308788055532E-2</v>
      </c>
      <c r="C600" s="23" t="s">
        <v>196</v>
      </c>
      <c r="D600" s="23" t="s">
        <v>196</v>
      </c>
      <c r="E600" s="23" t="s">
        <v>196</v>
      </c>
      <c r="F600" s="23" t="s">
        <v>196</v>
      </c>
      <c r="G600" s="23" t="s">
        <v>196</v>
      </c>
      <c r="H600" s="27">
        <v>3.390619756339356E-2</v>
      </c>
      <c r="I600" s="27">
        <v>2.432736934106795E-2</v>
      </c>
      <c r="J600" s="27">
        <v>1.4190413804847439E-2</v>
      </c>
      <c r="K600" s="26">
        <v>1.9832705034033001E-2</v>
      </c>
      <c r="L600" s="26">
        <v>2.898813277923052E-2</v>
      </c>
      <c r="M600" s="31">
        <v>1.5369081485903619E-2</v>
      </c>
      <c r="N600" s="30">
        <v>3.4991422994970822E-2</v>
      </c>
      <c r="O600" s="29">
        <v>1.4218595977074229E-2</v>
      </c>
      <c r="P600" s="28">
        <v>3.5422949963131403E-2</v>
      </c>
      <c r="Q600" s="27">
        <v>2.2106201949375379E-2</v>
      </c>
      <c r="R600" s="27">
        <v>2.8923668217060761E-2</v>
      </c>
      <c r="S600" s="27">
        <v>1.0048540618449991E-2</v>
      </c>
      <c r="T600" s="27">
        <v>1.8203186049910541E-2</v>
      </c>
      <c r="U600" s="26">
        <v>3.5942445698920848E-3</v>
      </c>
      <c r="V600" s="26">
        <v>1.2228762699549331E-2</v>
      </c>
      <c r="W600" s="26">
        <v>1.7193163321848452E-2</v>
      </c>
      <c r="X600" s="26">
        <v>7.6363960260466858E-3</v>
      </c>
      <c r="Y600" s="26">
        <v>0</v>
      </c>
      <c r="Z600" s="28">
        <v>3.2941372651925843E-2</v>
      </c>
      <c r="AA600" s="30">
        <v>3.8693543896757748E-2</v>
      </c>
      <c r="AB600" s="27">
        <v>1.133430301747773E-2</v>
      </c>
      <c r="AC600" s="27">
        <v>1.2441442479812751E-2</v>
      </c>
      <c r="AD600" s="27">
        <v>1.3891408002836629E-2</v>
      </c>
      <c r="AE600" s="26">
        <v>3.6883060486884382E-2</v>
      </c>
      <c r="AF600" s="26">
        <v>2.1306916736344661E-2</v>
      </c>
      <c r="AG600" s="26">
        <v>1.108472368683275E-2</v>
      </c>
      <c r="AH600" s="26">
        <v>3.4460008498486551E-2</v>
      </c>
      <c r="AI600" s="27">
        <v>2.297547508655198E-2</v>
      </c>
      <c r="AJ600" s="27">
        <v>1.7750226767449161E-2</v>
      </c>
      <c r="AK600" s="27">
        <v>3.9056259097326247E-2</v>
      </c>
      <c r="AL600" s="27">
        <v>1.887426796194926E-2</v>
      </c>
      <c r="AM600" s="27">
        <v>3.5239891731640133E-2</v>
      </c>
    </row>
    <row r="601" spans="1:39" ht="93" customHeight="1" x14ac:dyDescent="0.3">
      <c r="A601" s="32" t="s">
        <v>201</v>
      </c>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c r="AH601" s="18"/>
      <c r="AI601" s="18"/>
      <c r="AJ601" s="18"/>
      <c r="AK601" s="18"/>
      <c r="AL601" s="18"/>
      <c r="AM601" s="18"/>
    </row>
    <row r="602" spans="1:39" ht="40.049999999999997" customHeight="1" x14ac:dyDescent="0.3"/>
    <row r="603" spans="1:39" ht="22.05" customHeight="1" x14ac:dyDescent="0.3">
      <c r="A603" s="1" t="s">
        <v>24</v>
      </c>
      <c r="C603" s="55"/>
      <c r="D603" s="55"/>
      <c r="E603" s="55"/>
      <c r="F603" s="55"/>
      <c r="G603" s="55"/>
      <c r="H603" s="55"/>
      <c r="I603" s="55"/>
      <c r="J603" s="55"/>
      <c r="K603" s="55"/>
      <c r="L603" s="55"/>
      <c r="M603" s="55"/>
      <c r="N603" s="55"/>
      <c r="O603" s="55"/>
      <c r="P603" s="55"/>
      <c r="Q603" s="55"/>
      <c r="R603" s="55"/>
      <c r="S603" s="55"/>
      <c r="T603" s="55"/>
      <c r="U603" s="55"/>
      <c r="V603" s="55"/>
      <c r="W603" s="55"/>
      <c r="X603" s="55"/>
      <c r="Y603" s="55"/>
      <c r="Z603" s="55"/>
      <c r="AA603" s="55"/>
      <c r="AB603" s="55"/>
      <c r="AC603" s="55"/>
      <c r="AD603" s="55"/>
      <c r="AE603" s="55"/>
      <c r="AF603" s="55"/>
      <c r="AG603" s="55"/>
      <c r="AH603" s="55"/>
      <c r="AI603" s="55"/>
      <c r="AJ603" s="55"/>
      <c r="AK603" s="55"/>
      <c r="AL603" s="55"/>
      <c r="AM603" s="55"/>
    </row>
    <row r="604" spans="1:39" ht="40.049999999999997" customHeight="1" x14ac:dyDescent="0.3">
      <c r="A604" s="19" t="s">
        <v>214</v>
      </c>
      <c r="B604" s="33"/>
      <c r="C604" s="33" t="s">
        <v>214</v>
      </c>
      <c r="D604" s="18"/>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c r="AH604" s="18"/>
      <c r="AI604" s="18"/>
      <c r="AJ604" s="18"/>
      <c r="AK604" s="18"/>
      <c r="AL604" s="18"/>
      <c r="AM604" s="18"/>
    </row>
    <row r="605" spans="1:39" ht="22.05" customHeight="1" x14ac:dyDescent="0.3">
      <c r="A605" s="2"/>
      <c r="B605" s="2"/>
      <c r="C605" s="51" t="s">
        <v>1</v>
      </c>
      <c r="D605" s="52"/>
      <c r="E605" s="52"/>
      <c r="F605" s="52"/>
      <c r="G605" s="53"/>
      <c r="H605" s="51" t="s">
        <v>2</v>
      </c>
      <c r="I605" s="52"/>
      <c r="J605" s="53"/>
      <c r="K605" s="51" t="s">
        <v>26</v>
      </c>
      <c r="L605" s="53"/>
      <c r="M605" s="51" t="s">
        <v>28</v>
      </c>
      <c r="N605" s="53"/>
      <c r="O605" s="51" t="s">
        <v>29</v>
      </c>
      <c r="P605" s="53"/>
      <c r="Q605" s="51" t="s">
        <v>30</v>
      </c>
      <c r="R605" s="52"/>
      <c r="S605" s="52"/>
      <c r="T605" s="53"/>
      <c r="U605" s="51" t="s">
        <v>31</v>
      </c>
      <c r="V605" s="52"/>
      <c r="W605" s="52"/>
      <c r="X605" s="52"/>
      <c r="Y605" s="52"/>
      <c r="Z605" s="53"/>
      <c r="AA605" s="51" t="s">
        <v>32</v>
      </c>
      <c r="AB605" s="52"/>
      <c r="AC605" s="52"/>
      <c r="AD605" s="53"/>
      <c r="AE605" s="51" t="s">
        <v>33</v>
      </c>
      <c r="AF605" s="52"/>
      <c r="AG605" s="52"/>
      <c r="AH605" s="53"/>
      <c r="AI605" s="51" t="s">
        <v>34</v>
      </c>
      <c r="AJ605" s="52"/>
      <c r="AK605" s="52"/>
      <c r="AL605" s="52"/>
      <c r="AM605" s="53"/>
    </row>
    <row r="606" spans="1:39" ht="58.05" customHeight="1" x14ac:dyDescent="0.3">
      <c r="A606" s="3" t="s">
        <v>35</v>
      </c>
      <c r="B606" s="3" t="s">
        <v>0</v>
      </c>
      <c r="C606" s="3" t="s">
        <v>3</v>
      </c>
      <c r="D606" s="3" t="s">
        <v>4</v>
      </c>
      <c r="E606" s="3" t="s">
        <v>5</v>
      </c>
      <c r="F606" s="3" t="s">
        <v>6</v>
      </c>
      <c r="G606" s="3" t="s">
        <v>7</v>
      </c>
      <c r="H606" s="3" t="s">
        <v>8</v>
      </c>
      <c r="I606" s="3" t="s">
        <v>9</v>
      </c>
      <c r="J606" s="3" t="s">
        <v>10</v>
      </c>
      <c r="K606" s="3" t="s">
        <v>36</v>
      </c>
      <c r="L606" s="3" t="s">
        <v>37</v>
      </c>
      <c r="M606" s="3" t="s">
        <v>40</v>
      </c>
      <c r="N606" s="3" t="s">
        <v>41</v>
      </c>
      <c r="O606" s="3" t="s">
        <v>42</v>
      </c>
      <c r="P606" s="3" t="s">
        <v>43</v>
      </c>
      <c r="Q606" s="3" t="s">
        <v>44</v>
      </c>
      <c r="R606" s="3" t="s">
        <v>45</v>
      </c>
      <c r="S606" s="3" t="s">
        <v>46</v>
      </c>
      <c r="T606" s="3" t="s">
        <v>47</v>
      </c>
      <c r="U606" s="3" t="s">
        <v>48</v>
      </c>
      <c r="V606" s="3" t="s">
        <v>49</v>
      </c>
      <c r="W606" s="3" t="s">
        <v>50</v>
      </c>
      <c r="X606" s="3" t="s">
        <v>51</v>
      </c>
      <c r="Y606" s="3" t="s">
        <v>52</v>
      </c>
      <c r="Z606" s="3" t="s">
        <v>53</v>
      </c>
      <c r="AA606" s="3" t="s">
        <v>54</v>
      </c>
      <c r="AB606" s="3" t="s">
        <v>55</v>
      </c>
      <c r="AC606" s="3" t="s">
        <v>56</v>
      </c>
      <c r="AD606" s="3" t="s">
        <v>57</v>
      </c>
      <c r="AE606" s="3" t="s">
        <v>58</v>
      </c>
      <c r="AF606" s="3" t="s">
        <v>59</v>
      </c>
      <c r="AG606" s="3" t="s">
        <v>60</v>
      </c>
      <c r="AH606" s="3" t="s">
        <v>61</v>
      </c>
      <c r="AI606" s="3" t="s">
        <v>62</v>
      </c>
      <c r="AJ606" s="3" t="s">
        <v>63</v>
      </c>
      <c r="AK606" s="3" t="s">
        <v>64</v>
      </c>
      <c r="AL606" s="3" t="s">
        <v>65</v>
      </c>
      <c r="AM606" s="3" t="s">
        <v>47</v>
      </c>
    </row>
    <row r="607" spans="1:39" ht="19.95" customHeight="1" x14ac:dyDescent="0.3">
      <c r="A607" s="14" t="s">
        <v>11</v>
      </c>
      <c r="B607" s="22">
        <v>1319.546983361244</v>
      </c>
      <c r="C607" s="23" t="s">
        <v>196</v>
      </c>
      <c r="D607" s="23" t="s">
        <v>196</v>
      </c>
      <c r="E607" s="23" t="s">
        <v>196</v>
      </c>
      <c r="F607" s="23" t="s">
        <v>196</v>
      </c>
      <c r="G607" s="23" t="s">
        <v>196</v>
      </c>
      <c r="H607" s="24">
        <v>355.06253635883331</v>
      </c>
      <c r="I607" s="24">
        <v>472.20755040645599</v>
      </c>
      <c r="J607" s="24">
        <v>492.2768965959549</v>
      </c>
      <c r="K607" s="25">
        <v>828.13442993164063</v>
      </c>
      <c r="L607" s="25">
        <v>485.98697572946548</v>
      </c>
      <c r="M607" s="24">
        <v>881.76700973510742</v>
      </c>
      <c r="N607" s="24">
        <v>430.89188438653952</v>
      </c>
      <c r="O607" s="25">
        <v>753.97650051116943</v>
      </c>
      <c r="P607" s="25">
        <v>402.30962198972702</v>
      </c>
      <c r="Q607" s="24">
        <v>720.81386578083038</v>
      </c>
      <c r="R607" s="24">
        <v>301.32439941167831</v>
      </c>
      <c r="S607" s="24">
        <v>73.693696200847626</v>
      </c>
      <c r="T607" s="24">
        <v>85.77783328294754</v>
      </c>
      <c r="U607" s="25">
        <v>217.21252238750461</v>
      </c>
      <c r="V607" s="25">
        <v>342.52377516031271</v>
      </c>
      <c r="W607" s="25">
        <v>157.40950071811679</v>
      </c>
      <c r="X607" s="25">
        <v>217.1966395974159</v>
      </c>
      <c r="Y607" s="25">
        <v>45.496964335441589</v>
      </c>
      <c r="Z607" s="25">
        <v>658.08472228050232</v>
      </c>
      <c r="AA607" s="24">
        <v>363.94796812534332</v>
      </c>
      <c r="AB607" s="24">
        <v>332.74446189403528</v>
      </c>
      <c r="AC607" s="24">
        <v>272.31792396306992</v>
      </c>
      <c r="AD607" s="24">
        <v>230.7777935266495</v>
      </c>
      <c r="AE607" s="25">
        <v>215.90214908123019</v>
      </c>
      <c r="AF607" s="25">
        <v>375.24034094810492</v>
      </c>
      <c r="AG607" s="25">
        <v>451.21036946773529</v>
      </c>
      <c r="AH607" s="25">
        <v>277.19412386417389</v>
      </c>
      <c r="AI607" s="24">
        <v>841.39924967288971</v>
      </c>
      <c r="AJ607" s="24">
        <v>269.18494492769241</v>
      </c>
      <c r="AK607" s="24">
        <v>61.449893355369568</v>
      </c>
      <c r="AL607" s="24">
        <v>73.078905582427979</v>
      </c>
      <c r="AM607" s="24">
        <v>74.433989822864532</v>
      </c>
    </row>
    <row r="608" spans="1:39" ht="19.95" customHeight="1" x14ac:dyDescent="0.3">
      <c r="A608" s="15" t="s">
        <v>12</v>
      </c>
      <c r="B608" s="22">
        <v>1333</v>
      </c>
      <c r="C608" s="23" t="s">
        <v>196</v>
      </c>
      <c r="D608" s="23" t="s">
        <v>196</v>
      </c>
      <c r="E608" s="23" t="s">
        <v>196</v>
      </c>
      <c r="F608" s="23" t="s">
        <v>196</v>
      </c>
      <c r="G608" s="23" t="s">
        <v>196</v>
      </c>
      <c r="H608" s="24">
        <v>286</v>
      </c>
      <c r="I608" s="24">
        <v>532</v>
      </c>
      <c r="J608" s="24">
        <v>515</v>
      </c>
      <c r="K608" s="25">
        <v>843</v>
      </c>
      <c r="L608" s="25">
        <v>485</v>
      </c>
      <c r="M608" s="24">
        <v>895</v>
      </c>
      <c r="N608" s="24">
        <v>431</v>
      </c>
      <c r="O608" s="25">
        <v>787</v>
      </c>
      <c r="P608" s="25">
        <v>399</v>
      </c>
      <c r="Q608" s="24">
        <v>753</v>
      </c>
      <c r="R608" s="24">
        <v>287</v>
      </c>
      <c r="S608" s="24">
        <v>73</v>
      </c>
      <c r="T608" s="24">
        <v>87</v>
      </c>
      <c r="U608" s="25">
        <v>220</v>
      </c>
      <c r="V608" s="25">
        <v>338</v>
      </c>
      <c r="W608" s="25">
        <v>157</v>
      </c>
      <c r="X608" s="25">
        <v>220</v>
      </c>
      <c r="Y608" s="25">
        <v>45</v>
      </c>
      <c r="Z608" s="25">
        <v>675</v>
      </c>
      <c r="AA608" s="24">
        <v>363</v>
      </c>
      <c r="AB608" s="24">
        <v>337</v>
      </c>
      <c r="AC608" s="24">
        <v>281</v>
      </c>
      <c r="AD608" s="24">
        <v>234</v>
      </c>
      <c r="AE608" s="25">
        <v>202</v>
      </c>
      <c r="AF608" s="25">
        <v>428</v>
      </c>
      <c r="AG608" s="25">
        <v>478</v>
      </c>
      <c r="AH608" s="25">
        <v>225</v>
      </c>
      <c r="AI608" s="24">
        <v>855</v>
      </c>
      <c r="AJ608" s="24">
        <v>283</v>
      </c>
      <c r="AK608" s="24">
        <v>50</v>
      </c>
      <c r="AL608" s="24">
        <v>72</v>
      </c>
      <c r="AM608" s="24">
        <v>73</v>
      </c>
    </row>
    <row r="609" spans="1:39" ht="19.95" customHeight="1" x14ac:dyDescent="0.3">
      <c r="A609" s="14" t="s">
        <v>142</v>
      </c>
      <c r="B609" s="26">
        <v>0.15520877880055009</v>
      </c>
      <c r="C609" s="23" t="s">
        <v>196</v>
      </c>
      <c r="D609" s="23" t="s">
        <v>196</v>
      </c>
      <c r="E609" s="23" t="s">
        <v>196</v>
      </c>
      <c r="F609" s="23" t="s">
        <v>196</v>
      </c>
      <c r="G609" s="23" t="s">
        <v>196</v>
      </c>
      <c r="H609" s="31">
        <v>9.7672234061643076E-2</v>
      </c>
      <c r="I609" s="27">
        <v>0.1774106158671109</v>
      </c>
      <c r="J609" s="27">
        <v>0.17541122275306131</v>
      </c>
      <c r="K609" s="26">
        <v>0.16472085742897091</v>
      </c>
      <c r="L609" s="26">
        <v>0.14073270665329471</v>
      </c>
      <c r="M609" s="27">
        <v>0.1628327603875642</v>
      </c>
      <c r="N609" s="27">
        <v>0.14027649836232839</v>
      </c>
      <c r="O609" s="26">
        <v>0.17184330473638279</v>
      </c>
      <c r="P609" s="26">
        <v>0.13893620213155849</v>
      </c>
      <c r="Q609" s="30">
        <v>0.1793901961005053</v>
      </c>
      <c r="R609" s="27">
        <v>0.14411415728239951</v>
      </c>
      <c r="S609" s="27">
        <v>0.1086434476514299</v>
      </c>
      <c r="T609" s="27">
        <v>0.15753396478556611</v>
      </c>
      <c r="U609" s="26">
        <v>0.16184470680868401</v>
      </c>
      <c r="V609" s="26">
        <v>0.1467252305116668</v>
      </c>
      <c r="W609" s="26">
        <v>0.1132258755027864</v>
      </c>
      <c r="X609" s="26">
        <v>0.1336222613666202</v>
      </c>
      <c r="Y609" s="26">
        <v>0.19853812724262859</v>
      </c>
      <c r="Z609" s="26">
        <v>0.16031545798890429</v>
      </c>
      <c r="AA609" s="27">
        <v>0.14950570284064241</v>
      </c>
      <c r="AB609" s="27">
        <v>0.1625790339620308</v>
      </c>
      <c r="AC609" s="27">
        <v>0.14202685718348651</v>
      </c>
      <c r="AD609" s="27">
        <v>0.14796923331616191</v>
      </c>
      <c r="AE609" s="26">
        <v>0.12556912793273639</v>
      </c>
      <c r="AF609" s="28">
        <v>0.18739102811052311</v>
      </c>
      <c r="AG609" s="26">
        <v>0.1314358385480596</v>
      </c>
      <c r="AH609" s="26">
        <v>0.17342627634736771</v>
      </c>
      <c r="AI609" s="27">
        <v>0.16021872971508561</v>
      </c>
      <c r="AJ609" s="27">
        <v>0.15278382527941439</v>
      </c>
      <c r="AK609" s="27">
        <v>0.1208567214233745</v>
      </c>
      <c r="AL609" s="27">
        <v>0.1345920056100588</v>
      </c>
      <c r="AM609" s="27">
        <v>0.1559473328341188</v>
      </c>
    </row>
    <row r="610" spans="1:39" ht="19.95" customHeight="1" x14ac:dyDescent="0.3">
      <c r="A610" s="15" t="s">
        <v>143</v>
      </c>
      <c r="B610" s="26">
        <v>0.19016267297813699</v>
      </c>
      <c r="C610" s="23" t="s">
        <v>196</v>
      </c>
      <c r="D610" s="23" t="s">
        <v>196</v>
      </c>
      <c r="E610" s="23" t="s">
        <v>196</v>
      </c>
      <c r="F610" s="23" t="s">
        <v>196</v>
      </c>
      <c r="G610" s="23" t="s">
        <v>196</v>
      </c>
      <c r="H610" s="27">
        <v>0.22253434625803359</v>
      </c>
      <c r="I610" s="27">
        <v>0.1963029214719203</v>
      </c>
      <c r="J610" s="31">
        <v>0.16092416875296409</v>
      </c>
      <c r="K610" s="29">
        <v>0.16892310678828409</v>
      </c>
      <c r="L610" s="28">
        <v>0.2284784290096398</v>
      </c>
      <c r="M610" s="27">
        <v>0.20514413739160919</v>
      </c>
      <c r="N610" s="27">
        <v>0.15763814564398199</v>
      </c>
      <c r="O610" s="26">
        <v>0.19119723063370281</v>
      </c>
      <c r="P610" s="26">
        <v>0.18326735041892511</v>
      </c>
      <c r="Q610" s="27">
        <v>0.20033547504816049</v>
      </c>
      <c r="R610" s="27">
        <v>0.17690598307770469</v>
      </c>
      <c r="S610" s="27">
        <v>0.22200595199809831</v>
      </c>
      <c r="T610" s="27">
        <v>0.1928474242781216</v>
      </c>
      <c r="U610" s="26">
        <v>0.20617163703691829</v>
      </c>
      <c r="V610" s="26">
        <v>0.1844713856476452</v>
      </c>
      <c r="W610" s="26">
        <v>0.13095136137489699</v>
      </c>
      <c r="X610" s="26">
        <v>0.2208468125740711</v>
      </c>
      <c r="Y610" s="26">
        <v>0.2405696075173667</v>
      </c>
      <c r="Z610" s="26">
        <v>0.18297545851466909</v>
      </c>
      <c r="AA610" s="27">
        <v>0.21537664418717389</v>
      </c>
      <c r="AB610" s="27">
        <v>0.18717320837918719</v>
      </c>
      <c r="AC610" s="27">
        <v>0.18538851643427109</v>
      </c>
      <c r="AD610" s="27">
        <v>0.18659292142903261</v>
      </c>
      <c r="AE610" s="26">
        <v>0.2317458251123431</v>
      </c>
      <c r="AF610" s="26">
        <v>0.18846132809843261</v>
      </c>
      <c r="AG610" s="26">
        <v>0.1969709043667395</v>
      </c>
      <c r="AH610" s="26">
        <v>0.14899504965405469</v>
      </c>
      <c r="AI610" s="27">
        <v>0.19924357991490321</v>
      </c>
      <c r="AJ610" s="31">
        <v>0.14790924047143081</v>
      </c>
      <c r="AK610" s="27">
        <v>0.23776350165544161</v>
      </c>
      <c r="AL610" s="27">
        <v>0.1635104118150168</v>
      </c>
      <c r="AM610" s="27">
        <v>0.22718839008920699</v>
      </c>
    </row>
    <row r="611" spans="1:39" ht="19.95" customHeight="1" x14ac:dyDescent="0.3">
      <c r="A611" s="14" t="s">
        <v>210</v>
      </c>
      <c r="B611" s="26">
        <v>0.2377809223864886</v>
      </c>
      <c r="C611" s="23" t="s">
        <v>196</v>
      </c>
      <c r="D611" s="23" t="s">
        <v>196</v>
      </c>
      <c r="E611" s="23" t="s">
        <v>196</v>
      </c>
      <c r="F611" s="23" t="s">
        <v>196</v>
      </c>
      <c r="G611" s="23" t="s">
        <v>196</v>
      </c>
      <c r="H611" s="27">
        <v>0.23439006389470551</v>
      </c>
      <c r="I611" s="27">
        <v>0.2398008560380156</v>
      </c>
      <c r="J611" s="27">
        <v>0.23828904880209931</v>
      </c>
      <c r="K611" s="29">
        <v>0.2090658356369505</v>
      </c>
      <c r="L611" s="28">
        <v>0.28347607952106302</v>
      </c>
      <c r="M611" s="27">
        <v>0.23247584621818471</v>
      </c>
      <c r="N611" s="27">
        <v>0.24968775870103921</v>
      </c>
      <c r="O611" s="29">
        <v>0.21617213272292349</v>
      </c>
      <c r="P611" s="28">
        <v>0.29025990428504961</v>
      </c>
      <c r="Q611" s="27">
        <v>0.21754215359545931</v>
      </c>
      <c r="R611" s="27">
        <v>0.27581612542951689</v>
      </c>
      <c r="S611" s="27">
        <v>0.21832367212124421</v>
      </c>
      <c r="T611" s="27">
        <v>0.24567998466683549</v>
      </c>
      <c r="U611" s="29">
        <v>0.167725780874248</v>
      </c>
      <c r="V611" s="26">
        <v>0.1996343869599278</v>
      </c>
      <c r="W611" s="29">
        <v>0.1492422245229203</v>
      </c>
      <c r="X611" s="26">
        <v>0.2107869400910761</v>
      </c>
      <c r="Y611" s="26">
        <v>0.1777889935438989</v>
      </c>
      <c r="Z611" s="28">
        <v>0.27621352907960112</v>
      </c>
      <c r="AA611" s="27">
        <v>0.24290611896157061</v>
      </c>
      <c r="AB611" s="30">
        <v>0.29723383110043933</v>
      </c>
      <c r="AC611" s="27">
        <v>0.22525711134606219</v>
      </c>
      <c r="AD611" s="31">
        <v>0.16100396602994521</v>
      </c>
      <c r="AE611" s="28">
        <v>0.30645024857967668</v>
      </c>
      <c r="AF611" s="26">
        <v>0.26211978387470752</v>
      </c>
      <c r="AG611" s="29">
        <v>0.183961178252282</v>
      </c>
      <c r="AH611" s="26">
        <v>0.23895428366385971</v>
      </c>
      <c r="AI611" s="27">
        <v>0.2326618166385829</v>
      </c>
      <c r="AJ611" s="27">
        <v>0.2320367804963421</v>
      </c>
      <c r="AK611" s="27">
        <v>0.18200356329891471</v>
      </c>
      <c r="AL611" s="27">
        <v>0.33077306316863048</v>
      </c>
      <c r="AM611" s="27">
        <v>0.27116885646074251</v>
      </c>
    </row>
    <row r="612" spans="1:39" ht="19.95" customHeight="1" x14ac:dyDescent="0.3">
      <c r="A612" s="15" t="s">
        <v>145</v>
      </c>
      <c r="B612" s="26">
        <v>0.1617382847389634</v>
      </c>
      <c r="C612" s="23" t="s">
        <v>196</v>
      </c>
      <c r="D612" s="23" t="s">
        <v>196</v>
      </c>
      <c r="E612" s="23" t="s">
        <v>196</v>
      </c>
      <c r="F612" s="23" t="s">
        <v>196</v>
      </c>
      <c r="G612" s="23" t="s">
        <v>196</v>
      </c>
      <c r="H612" s="27">
        <v>0.17857155786794451</v>
      </c>
      <c r="I612" s="27">
        <v>0.1449110326984982</v>
      </c>
      <c r="J612" s="27">
        <v>0.16573825066732431</v>
      </c>
      <c r="K612" s="26">
        <v>0.15710547721838761</v>
      </c>
      <c r="L612" s="26">
        <v>0.17143836165748069</v>
      </c>
      <c r="M612" s="27">
        <v>0.15576170680859949</v>
      </c>
      <c r="N612" s="27">
        <v>0.1745586633535279</v>
      </c>
      <c r="O612" s="26">
        <v>0.17168600246480889</v>
      </c>
      <c r="P612" s="26">
        <v>0.15231464752710999</v>
      </c>
      <c r="Q612" s="27">
        <v>0.15273614858813139</v>
      </c>
      <c r="R612" s="27">
        <v>0.15910158355540399</v>
      </c>
      <c r="S612" s="27">
        <v>0.22718453834484861</v>
      </c>
      <c r="T612" s="27">
        <v>0.13631219556352389</v>
      </c>
      <c r="U612" s="26">
        <v>0.17153994731789901</v>
      </c>
      <c r="V612" s="26">
        <v>0.14623111411376091</v>
      </c>
      <c r="W612" s="26">
        <v>0.17269906448174219</v>
      </c>
      <c r="X612" s="26">
        <v>0.14628075709378621</v>
      </c>
      <c r="Y612" s="26">
        <v>0.122111898410433</v>
      </c>
      <c r="Z612" s="26">
        <v>0.16172667667993121</v>
      </c>
      <c r="AA612" s="27">
        <v>0.17952574036197491</v>
      </c>
      <c r="AB612" s="27">
        <v>0.15148028722647841</v>
      </c>
      <c r="AC612" s="27">
        <v>0.15955390425743279</v>
      </c>
      <c r="AD612" s="27">
        <v>0.17570754531740329</v>
      </c>
      <c r="AE612" s="26">
        <v>0.16840250863872941</v>
      </c>
      <c r="AF612" s="26">
        <v>0.14602433380889099</v>
      </c>
      <c r="AG612" s="28">
        <v>0.19731820876629089</v>
      </c>
      <c r="AH612" s="26">
        <v>0.11990355007134661</v>
      </c>
      <c r="AI612" s="27">
        <v>0.16061214636546001</v>
      </c>
      <c r="AJ612" s="27">
        <v>0.1869081874484434</v>
      </c>
      <c r="AK612" s="27">
        <v>0.1133541490638261</v>
      </c>
      <c r="AL612" s="27">
        <v>0.20955649692429881</v>
      </c>
      <c r="AM612" s="27">
        <v>7.6439491225592349E-2</v>
      </c>
    </row>
    <row r="613" spans="1:39" ht="19.95" customHeight="1" x14ac:dyDescent="0.3">
      <c r="A613" s="14" t="s">
        <v>146</v>
      </c>
      <c r="B613" s="26">
        <v>0.22187840416142859</v>
      </c>
      <c r="C613" s="23" t="s">
        <v>196</v>
      </c>
      <c r="D613" s="23" t="s">
        <v>196</v>
      </c>
      <c r="E613" s="23" t="s">
        <v>196</v>
      </c>
      <c r="F613" s="23" t="s">
        <v>196</v>
      </c>
      <c r="G613" s="23" t="s">
        <v>196</v>
      </c>
      <c r="H613" s="27">
        <v>0.2289333448174444</v>
      </c>
      <c r="I613" s="27">
        <v>0.20410729367838459</v>
      </c>
      <c r="J613" s="27">
        <v>0.2338365266463974</v>
      </c>
      <c r="K613" s="28">
        <v>0.26994997648952551</v>
      </c>
      <c r="L613" s="29">
        <v>0.13716690830712219</v>
      </c>
      <c r="M613" s="27">
        <v>0.21259617333338071</v>
      </c>
      <c r="N613" s="27">
        <v>0.24226776552480531</v>
      </c>
      <c r="O613" s="26">
        <v>0.21993049393573061</v>
      </c>
      <c r="P613" s="26">
        <v>0.197339467502472</v>
      </c>
      <c r="Q613" s="27">
        <v>0.21456447850958421</v>
      </c>
      <c r="R613" s="27">
        <v>0.21104463896137629</v>
      </c>
      <c r="S613" s="27">
        <v>0.21324833680586239</v>
      </c>
      <c r="T613" s="27">
        <v>0.24674118677431081</v>
      </c>
      <c r="U613" s="28">
        <v>0.27924028472160289</v>
      </c>
      <c r="V613" s="28">
        <v>0.30180972350525648</v>
      </c>
      <c r="W613" s="28">
        <v>0.41366033336068342</v>
      </c>
      <c r="X613" s="26">
        <v>0.25148420461929549</v>
      </c>
      <c r="Y613" s="26">
        <v>0.23067482653412899</v>
      </c>
      <c r="Z613" s="29">
        <v>0.17868994157385751</v>
      </c>
      <c r="AA613" s="31">
        <v>0.18059547373534521</v>
      </c>
      <c r="AB613" s="27">
        <v>0.18754879339373429</v>
      </c>
      <c r="AC613" s="27">
        <v>0.24777208458878219</v>
      </c>
      <c r="AD613" s="30">
        <v>0.29785738804892298</v>
      </c>
      <c r="AE613" s="29">
        <v>0.1192476613740284</v>
      </c>
      <c r="AF613" s="26">
        <v>0.18990355603001771</v>
      </c>
      <c r="AG613" s="28">
        <v>0.2603691193302915</v>
      </c>
      <c r="AH613" s="28">
        <v>0.28244621417750232</v>
      </c>
      <c r="AI613" s="27">
        <v>0.2167769944831823</v>
      </c>
      <c r="AJ613" s="27">
        <v>0.25482308297218131</v>
      </c>
      <c r="AK613" s="27">
        <v>0.28074882815755542</v>
      </c>
      <c r="AL613" s="31">
        <v>0.11728116446813371</v>
      </c>
      <c r="AM613" s="27">
        <v>0.21449442877990091</v>
      </c>
    </row>
    <row r="614" spans="1:39" ht="19.95" customHeight="1" x14ac:dyDescent="0.3">
      <c r="A614" s="15" t="s">
        <v>20</v>
      </c>
      <c r="B614" s="26">
        <v>3.3230936934432173E-2</v>
      </c>
      <c r="C614" s="23" t="s">
        <v>196</v>
      </c>
      <c r="D614" s="23" t="s">
        <v>196</v>
      </c>
      <c r="E614" s="23" t="s">
        <v>196</v>
      </c>
      <c r="F614" s="23" t="s">
        <v>196</v>
      </c>
      <c r="G614" s="23" t="s">
        <v>196</v>
      </c>
      <c r="H614" s="27">
        <v>3.7898453100228907E-2</v>
      </c>
      <c r="I614" s="27">
        <v>3.7467280246070392E-2</v>
      </c>
      <c r="J614" s="27">
        <v>2.580078237815359E-2</v>
      </c>
      <c r="K614" s="26">
        <v>3.0234746437881439E-2</v>
      </c>
      <c r="L614" s="26">
        <v>3.8707514851399623E-2</v>
      </c>
      <c r="M614" s="27">
        <v>3.118937586066162E-2</v>
      </c>
      <c r="N614" s="27">
        <v>3.5571168414317289E-2</v>
      </c>
      <c r="O614" s="26">
        <v>2.9170835506451491E-2</v>
      </c>
      <c r="P614" s="26">
        <v>3.78824281348848E-2</v>
      </c>
      <c r="Q614" s="27">
        <v>3.5431548158159368E-2</v>
      </c>
      <c r="R614" s="27">
        <v>3.3017511693598588E-2</v>
      </c>
      <c r="S614" s="27">
        <v>1.0594053078516521E-2</v>
      </c>
      <c r="T614" s="27">
        <v>2.0885243931642049E-2</v>
      </c>
      <c r="U614" s="26">
        <v>1.347764324064782E-2</v>
      </c>
      <c r="V614" s="26">
        <v>2.1128159261742739E-2</v>
      </c>
      <c r="W614" s="26">
        <v>2.0221140756970731E-2</v>
      </c>
      <c r="X614" s="26">
        <v>3.6979024255150927E-2</v>
      </c>
      <c r="Y614" s="26">
        <v>3.0316546751543789E-2</v>
      </c>
      <c r="Z614" s="26">
        <v>4.007893616303685E-2</v>
      </c>
      <c r="AA614" s="27">
        <v>3.2090319913293031E-2</v>
      </c>
      <c r="AB614" s="27">
        <v>1.398484593813004E-2</v>
      </c>
      <c r="AC614" s="27">
        <v>4.0001526189965227E-2</v>
      </c>
      <c r="AD614" s="27">
        <v>3.086894585853384E-2</v>
      </c>
      <c r="AE614" s="26">
        <v>4.8584628362486032E-2</v>
      </c>
      <c r="AF614" s="26">
        <v>2.6099970077428081E-2</v>
      </c>
      <c r="AG614" s="26">
        <v>2.9944750736336571E-2</v>
      </c>
      <c r="AH614" s="26">
        <v>3.6274626085869073E-2</v>
      </c>
      <c r="AI614" s="27">
        <v>3.0486732882786069E-2</v>
      </c>
      <c r="AJ614" s="27">
        <v>2.5538883332188029E-2</v>
      </c>
      <c r="AK614" s="27">
        <v>6.5273236400887641E-2</v>
      </c>
      <c r="AL614" s="27">
        <v>4.428685801386141E-2</v>
      </c>
      <c r="AM614" s="27">
        <v>5.4761500610438399E-2</v>
      </c>
    </row>
    <row r="615" spans="1:39" ht="82.8" customHeight="1" x14ac:dyDescent="0.3">
      <c r="A615" s="32" t="s">
        <v>201</v>
      </c>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c r="AH615" s="18"/>
      <c r="AI615" s="18"/>
      <c r="AJ615" s="18"/>
      <c r="AK615" s="18"/>
      <c r="AL615" s="18"/>
      <c r="AM615" s="18"/>
    </row>
    <row r="616" spans="1:39" ht="22.05" customHeight="1" x14ac:dyDescent="0.3">
      <c r="C616" s="55"/>
      <c r="D616" s="55"/>
      <c r="E616" s="55"/>
      <c r="F616" s="55"/>
      <c r="G616" s="55"/>
      <c r="H616" s="55"/>
      <c r="I616" s="55"/>
      <c r="J616" s="55"/>
      <c r="K616" s="55"/>
      <c r="L616" s="55"/>
      <c r="M616" s="55"/>
      <c r="N616" s="55"/>
      <c r="O616" s="55"/>
      <c r="P616" s="55"/>
      <c r="Q616" s="55"/>
      <c r="R616" s="55"/>
      <c r="S616" s="55"/>
      <c r="T616" s="55"/>
      <c r="U616" s="55"/>
      <c r="V616" s="55"/>
      <c r="W616" s="55"/>
      <c r="X616" s="55"/>
      <c r="Y616" s="55"/>
      <c r="Z616" s="55"/>
      <c r="AA616" s="55"/>
      <c r="AB616" s="55"/>
      <c r="AC616" s="55"/>
      <c r="AD616" s="55"/>
      <c r="AE616" s="55"/>
      <c r="AF616" s="55"/>
      <c r="AG616" s="55"/>
      <c r="AH616" s="55"/>
      <c r="AI616" s="55"/>
      <c r="AJ616" s="55"/>
      <c r="AK616" s="55"/>
      <c r="AL616" s="55"/>
      <c r="AM616" s="55"/>
    </row>
    <row r="617" spans="1:39" ht="58.05" customHeight="1" x14ac:dyDescent="0.3">
      <c r="A617" s="1" t="s">
        <v>24</v>
      </c>
    </row>
    <row r="618" spans="1:39" ht="40.049999999999997" customHeight="1" x14ac:dyDescent="0.3">
      <c r="A618" s="19" t="s">
        <v>215</v>
      </c>
      <c r="B618" s="33"/>
      <c r="C618" s="33" t="s">
        <v>215</v>
      </c>
      <c r="D618" s="18"/>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c r="AH618" s="18"/>
      <c r="AI618" s="18"/>
      <c r="AJ618" s="18"/>
      <c r="AK618" s="18"/>
      <c r="AL618" s="18"/>
      <c r="AM618" s="18"/>
    </row>
    <row r="619" spans="1:39" ht="22.05" customHeight="1" x14ac:dyDescent="0.3">
      <c r="A619" s="2"/>
      <c r="B619" s="2"/>
      <c r="C619" s="51" t="s">
        <v>1</v>
      </c>
      <c r="D619" s="52"/>
      <c r="E619" s="52"/>
      <c r="F619" s="52"/>
      <c r="G619" s="53"/>
      <c r="H619" s="51" t="s">
        <v>2</v>
      </c>
      <c r="I619" s="52"/>
      <c r="J619" s="53"/>
      <c r="K619" s="51" t="s">
        <v>26</v>
      </c>
      <c r="L619" s="53"/>
      <c r="M619" s="51" t="s">
        <v>28</v>
      </c>
      <c r="N619" s="53"/>
      <c r="O619" s="51" t="s">
        <v>29</v>
      </c>
      <c r="P619" s="53"/>
      <c r="Q619" s="51" t="s">
        <v>30</v>
      </c>
      <c r="R619" s="52"/>
      <c r="S619" s="52"/>
      <c r="T619" s="53"/>
      <c r="U619" s="51" t="s">
        <v>31</v>
      </c>
      <c r="V619" s="52"/>
      <c r="W619" s="52"/>
      <c r="X619" s="52"/>
      <c r="Y619" s="52"/>
      <c r="Z619" s="53"/>
      <c r="AA619" s="51" t="s">
        <v>32</v>
      </c>
      <c r="AB619" s="52"/>
      <c r="AC619" s="52"/>
      <c r="AD619" s="53"/>
      <c r="AE619" s="51" t="s">
        <v>33</v>
      </c>
      <c r="AF619" s="52"/>
      <c r="AG619" s="52"/>
      <c r="AH619" s="53"/>
      <c r="AI619" s="51" t="s">
        <v>34</v>
      </c>
      <c r="AJ619" s="52"/>
      <c r="AK619" s="52"/>
      <c r="AL619" s="52"/>
      <c r="AM619" s="53"/>
    </row>
    <row r="620" spans="1:39" ht="58.05" customHeight="1" x14ac:dyDescent="0.3">
      <c r="A620" s="3" t="s">
        <v>35</v>
      </c>
      <c r="B620" s="3" t="s">
        <v>0</v>
      </c>
      <c r="C620" s="3" t="s">
        <v>3</v>
      </c>
      <c r="D620" s="3" t="s">
        <v>4</v>
      </c>
      <c r="E620" s="3" t="s">
        <v>5</v>
      </c>
      <c r="F620" s="3" t="s">
        <v>6</v>
      </c>
      <c r="G620" s="3" t="s">
        <v>7</v>
      </c>
      <c r="H620" s="3" t="s">
        <v>8</v>
      </c>
      <c r="I620" s="3" t="s">
        <v>9</v>
      </c>
      <c r="J620" s="3" t="s">
        <v>10</v>
      </c>
      <c r="K620" s="3" t="s">
        <v>36</v>
      </c>
      <c r="L620" s="3" t="s">
        <v>37</v>
      </c>
      <c r="M620" s="3" t="s">
        <v>40</v>
      </c>
      <c r="N620" s="3" t="s">
        <v>41</v>
      </c>
      <c r="O620" s="3" t="s">
        <v>42</v>
      </c>
      <c r="P620" s="3" t="s">
        <v>43</v>
      </c>
      <c r="Q620" s="3" t="s">
        <v>44</v>
      </c>
      <c r="R620" s="3" t="s">
        <v>45</v>
      </c>
      <c r="S620" s="3" t="s">
        <v>46</v>
      </c>
      <c r="T620" s="3" t="s">
        <v>47</v>
      </c>
      <c r="U620" s="3" t="s">
        <v>48</v>
      </c>
      <c r="V620" s="3" t="s">
        <v>49</v>
      </c>
      <c r="W620" s="3" t="s">
        <v>50</v>
      </c>
      <c r="X620" s="3" t="s">
        <v>51</v>
      </c>
      <c r="Y620" s="3" t="s">
        <v>52</v>
      </c>
      <c r="Z620" s="3" t="s">
        <v>53</v>
      </c>
      <c r="AA620" s="3" t="s">
        <v>54</v>
      </c>
      <c r="AB620" s="3" t="s">
        <v>55</v>
      </c>
      <c r="AC620" s="3" t="s">
        <v>56</v>
      </c>
      <c r="AD620" s="3" t="s">
        <v>57</v>
      </c>
      <c r="AE620" s="3" t="s">
        <v>58</v>
      </c>
      <c r="AF620" s="3" t="s">
        <v>59</v>
      </c>
      <c r="AG620" s="3" t="s">
        <v>60</v>
      </c>
      <c r="AH620" s="3" t="s">
        <v>61</v>
      </c>
      <c r="AI620" s="3" t="s">
        <v>62</v>
      </c>
      <c r="AJ620" s="3" t="s">
        <v>63</v>
      </c>
      <c r="AK620" s="3" t="s">
        <v>64</v>
      </c>
      <c r="AL620" s="3" t="s">
        <v>65</v>
      </c>
      <c r="AM620" s="3" t="s">
        <v>47</v>
      </c>
    </row>
    <row r="621" spans="1:39" ht="19.95" customHeight="1" x14ac:dyDescent="0.3">
      <c r="A621" s="14" t="s">
        <v>11</v>
      </c>
      <c r="B621" s="22">
        <v>1319.546983361244</v>
      </c>
      <c r="C621" s="23" t="s">
        <v>196</v>
      </c>
      <c r="D621" s="23" t="s">
        <v>196</v>
      </c>
      <c r="E621" s="23" t="s">
        <v>196</v>
      </c>
      <c r="F621" s="23" t="s">
        <v>196</v>
      </c>
      <c r="G621" s="23" t="s">
        <v>196</v>
      </c>
      <c r="H621" s="24">
        <v>355.06253635883331</v>
      </c>
      <c r="I621" s="24">
        <v>472.20755040645599</v>
      </c>
      <c r="J621" s="24">
        <v>492.2768965959549</v>
      </c>
      <c r="K621" s="25">
        <v>828.13442993164063</v>
      </c>
      <c r="L621" s="25">
        <v>485.98697572946548</v>
      </c>
      <c r="M621" s="24">
        <v>881.76700973510742</v>
      </c>
      <c r="N621" s="24">
        <v>430.89188438653952</v>
      </c>
      <c r="O621" s="25">
        <v>753.97650051116943</v>
      </c>
      <c r="P621" s="25">
        <v>402.30962198972702</v>
      </c>
      <c r="Q621" s="24">
        <v>720.81386578083038</v>
      </c>
      <c r="R621" s="24">
        <v>301.32439941167831</v>
      </c>
      <c r="S621" s="24">
        <v>73.693696200847626</v>
      </c>
      <c r="T621" s="24">
        <v>85.77783328294754</v>
      </c>
      <c r="U621" s="25">
        <v>217.21252238750461</v>
      </c>
      <c r="V621" s="25">
        <v>342.52377516031271</v>
      </c>
      <c r="W621" s="25">
        <v>157.40950071811679</v>
      </c>
      <c r="X621" s="25">
        <v>217.1966395974159</v>
      </c>
      <c r="Y621" s="25">
        <v>45.496964335441589</v>
      </c>
      <c r="Z621" s="25">
        <v>658.08472228050232</v>
      </c>
      <c r="AA621" s="24">
        <v>363.94796812534332</v>
      </c>
      <c r="AB621" s="24">
        <v>332.74446189403528</v>
      </c>
      <c r="AC621" s="24">
        <v>272.31792396306992</v>
      </c>
      <c r="AD621" s="24">
        <v>230.7777935266495</v>
      </c>
      <c r="AE621" s="25">
        <v>215.90214908123019</v>
      </c>
      <c r="AF621" s="25">
        <v>375.24034094810492</v>
      </c>
      <c r="AG621" s="25">
        <v>451.21036946773529</v>
      </c>
      <c r="AH621" s="25">
        <v>277.19412386417389</v>
      </c>
      <c r="AI621" s="24">
        <v>841.39924967288971</v>
      </c>
      <c r="AJ621" s="24">
        <v>269.18494492769241</v>
      </c>
      <c r="AK621" s="24">
        <v>61.449893355369568</v>
      </c>
      <c r="AL621" s="24">
        <v>73.078905582427979</v>
      </c>
      <c r="AM621" s="24">
        <v>74.433989822864532</v>
      </c>
    </row>
    <row r="622" spans="1:39" ht="19.95" customHeight="1" x14ac:dyDescent="0.3">
      <c r="A622" s="15" t="s">
        <v>12</v>
      </c>
      <c r="B622" s="22">
        <v>1333</v>
      </c>
      <c r="C622" s="23" t="s">
        <v>196</v>
      </c>
      <c r="D622" s="23" t="s">
        <v>196</v>
      </c>
      <c r="E622" s="23" t="s">
        <v>196</v>
      </c>
      <c r="F622" s="23" t="s">
        <v>196</v>
      </c>
      <c r="G622" s="23" t="s">
        <v>196</v>
      </c>
      <c r="H622" s="24">
        <v>286</v>
      </c>
      <c r="I622" s="24">
        <v>532</v>
      </c>
      <c r="J622" s="24">
        <v>515</v>
      </c>
      <c r="K622" s="25">
        <v>843</v>
      </c>
      <c r="L622" s="25">
        <v>485</v>
      </c>
      <c r="M622" s="24">
        <v>895</v>
      </c>
      <c r="N622" s="24">
        <v>431</v>
      </c>
      <c r="O622" s="25">
        <v>787</v>
      </c>
      <c r="P622" s="25">
        <v>399</v>
      </c>
      <c r="Q622" s="24">
        <v>753</v>
      </c>
      <c r="R622" s="24">
        <v>287</v>
      </c>
      <c r="S622" s="24">
        <v>73</v>
      </c>
      <c r="T622" s="24">
        <v>87</v>
      </c>
      <c r="U622" s="25">
        <v>220</v>
      </c>
      <c r="V622" s="25">
        <v>338</v>
      </c>
      <c r="W622" s="25">
        <v>157</v>
      </c>
      <c r="X622" s="25">
        <v>220</v>
      </c>
      <c r="Y622" s="25">
        <v>45</v>
      </c>
      <c r="Z622" s="25">
        <v>675</v>
      </c>
      <c r="AA622" s="24">
        <v>363</v>
      </c>
      <c r="AB622" s="24">
        <v>337</v>
      </c>
      <c r="AC622" s="24">
        <v>281</v>
      </c>
      <c r="AD622" s="24">
        <v>234</v>
      </c>
      <c r="AE622" s="25">
        <v>202</v>
      </c>
      <c r="AF622" s="25">
        <v>428</v>
      </c>
      <c r="AG622" s="25">
        <v>478</v>
      </c>
      <c r="AH622" s="25">
        <v>225</v>
      </c>
      <c r="AI622" s="24">
        <v>855</v>
      </c>
      <c r="AJ622" s="24">
        <v>283</v>
      </c>
      <c r="AK622" s="24">
        <v>50</v>
      </c>
      <c r="AL622" s="24">
        <v>72</v>
      </c>
      <c r="AM622" s="24">
        <v>73</v>
      </c>
    </row>
    <row r="623" spans="1:39" ht="19.95" customHeight="1" x14ac:dyDescent="0.3">
      <c r="A623" s="14" t="s">
        <v>142</v>
      </c>
      <c r="B623" s="26">
        <v>0.16062106122427111</v>
      </c>
      <c r="C623" s="23" t="s">
        <v>196</v>
      </c>
      <c r="D623" s="23" t="s">
        <v>196</v>
      </c>
      <c r="E623" s="23" t="s">
        <v>196</v>
      </c>
      <c r="F623" s="23" t="s">
        <v>196</v>
      </c>
      <c r="G623" s="23" t="s">
        <v>196</v>
      </c>
      <c r="H623" s="31">
        <v>0.104249333169952</v>
      </c>
      <c r="I623" s="27">
        <v>0.16309293980045941</v>
      </c>
      <c r="J623" s="30">
        <v>0.19890896208833081</v>
      </c>
      <c r="K623" s="26">
        <v>0.16601179350411571</v>
      </c>
      <c r="L623" s="26">
        <v>0.15322829323879289</v>
      </c>
      <c r="M623" s="27">
        <v>0.16344265282032469</v>
      </c>
      <c r="N623" s="27">
        <v>0.15741465555515249</v>
      </c>
      <c r="O623" s="26">
        <v>0.16363376668295729</v>
      </c>
      <c r="P623" s="26">
        <v>0.1610558058664166</v>
      </c>
      <c r="Q623" s="27">
        <v>0.17272546523660609</v>
      </c>
      <c r="R623" s="27">
        <v>0.16713615990044561</v>
      </c>
      <c r="S623" s="27">
        <v>0.1603284469037482</v>
      </c>
      <c r="T623" s="27">
        <v>0.13523686392164011</v>
      </c>
      <c r="U623" s="26">
        <v>0.17985618352410279</v>
      </c>
      <c r="V623" s="26">
        <v>0.16550798294496449</v>
      </c>
      <c r="W623" s="26">
        <v>0.17620917160044761</v>
      </c>
      <c r="X623" s="26">
        <v>0.19550280706448811</v>
      </c>
      <c r="Y623" s="26">
        <v>0.21770559791169539</v>
      </c>
      <c r="Z623" s="26">
        <v>0.14910603856608839</v>
      </c>
      <c r="AA623" s="30">
        <v>0.19969070661892321</v>
      </c>
      <c r="AB623" s="27">
        <v>0.13276728088727421</v>
      </c>
      <c r="AC623" s="27">
        <v>0.140219456874182</v>
      </c>
      <c r="AD623" s="27">
        <v>0.15972158842788339</v>
      </c>
      <c r="AE623" s="26">
        <v>0.1623277029148775</v>
      </c>
      <c r="AF623" s="28">
        <v>0.1998403451234016</v>
      </c>
      <c r="AG623" s="29">
        <v>0.1207626276549212</v>
      </c>
      <c r="AH623" s="26">
        <v>0.17108092749433881</v>
      </c>
      <c r="AI623" s="27">
        <v>0.15221555067734041</v>
      </c>
      <c r="AJ623" s="27">
        <v>0.1713147228153776</v>
      </c>
      <c r="AK623" s="27">
        <v>0.16632621281593191</v>
      </c>
      <c r="AL623" s="27">
        <v>0.1733619943205025</v>
      </c>
      <c r="AM623" s="27">
        <v>0.1997448965057419</v>
      </c>
    </row>
    <row r="624" spans="1:39" ht="19.95" customHeight="1" x14ac:dyDescent="0.3">
      <c r="A624" s="15" t="s">
        <v>143</v>
      </c>
      <c r="B624" s="26">
        <v>0.23504740995270801</v>
      </c>
      <c r="C624" s="23" t="s">
        <v>196</v>
      </c>
      <c r="D624" s="23" t="s">
        <v>196</v>
      </c>
      <c r="E624" s="23" t="s">
        <v>196</v>
      </c>
      <c r="F624" s="23" t="s">
        <v>196</v>
      </c>
      <c r="G624" s="23" t="s">
        <v>196</v>
      </c>
      <c r="H624" s="27">
        <v>0.24859843791359229</v>
      </c>
      <c r="I624" s="27">
        <v>0.25015817200309398</v>
      </c>
      <c r="J624" s="27">
        <v>0.21077879533101809</v>
      </c>
      <c r="K624" s="26">
        <v>0.24540881544596299</v>
      </c>
      <c r="L624" s="26">
        <v>0.2200153843833656</v>
      </c>
      <c r="M624" s="27">
        <v>0.2401253962114529</v>
      </c>
      <c r="N624" s="27">
        <v>0.22444901822624669</v>
      </c>
      <c r="O624" s="26">
        <v>0.24516347684434359</v>
      </c>
      <c r="P624" s="26">
        <v>0.224771636099213</v>
      </c>
      <c r="Q624" s="27">
        <v>0.25282809945387652</v>
      </c>
      <c r="R624" s="27">
        <v>0.23312665452856601</v>
      </c>
      <c r="S624" s="27">
        <v>0.16868948340699261</v>
      </c>
      <c r="T624" s="27">
        <v>0.2407384318986707</v>
      </c>
      <c r="U624" s="26">
        <v>0.23867591128462851</v>
      </c>
      <c r="V624" s="26">
        <v>0.2480336615786998</v>
      </c>
      <c r="W624" s="29">
        <v>0.17853583896206601</v>
      </c>
      <c r="X624" s="26">
        <v>0.2040245389565859</v>
      </c>
      <c r="Y624" s="26">
        <v>0.31764645463023122</v>
      </c>
      <c r="Z624" s="26">
        <v>0.24338462533197269</v>
      </c>
      <c r="AA624" s="27">
        <v>0.21237075296876259</v>
      </c>
      <c r="AB624" s="27">
        <v>0.28559873806653729</v>
      </c>
      <c r="AC624" s="27">
        <v>0.25754837081568688</v>
      </c>
      <c r="AD624" s="27">
        <v>0.20963467905049421</v>
      </c>
      <c r="AE624" s="26">
        <v>0.25997767970449659</v>
      </c>
      <c r="AF624" s="26">
        <v>0.2227748723944406</v>
      </c>
      <c r="AG624" s="26">
        <v>0.24411583873770151</v>
      </c>
      <c r="AH624" s="26">
        <v>0.217481681380922</v>
      </c>
      <c r="AI624" s="27">
        <v>0.25162546513127099</v>
      </c>
      <c r="AJ624" s="27">
        <v>0.23107933132952291</v>
      </c>
      <c r="AK624" s="27">
        <v>0.23505255549009521</v>
      </c>
      <c r="AL624" s="31">
        <v>0.12951776288405659</v>
      </c>
      <c r="AM624" s="27">
        <v>0.1656041186099281</v>
      </c>
    </row>
    <row r="625" spans="1:39" ht="19.95" customHeight="1" x14ac:dyDescent="0.3">
      <c r="A625" s="14" t="s">
        <v>210</v>
      </c>
      <c r="B625" s="26">
        <v>0.32262782079427521</v>
      </c>
      <c r="C625" s="23" t="s">
        <v>196</v>
      </c>
      <c r="D625" s="23" t="s">
        <v>196</v>
      </c>
      <c r="E625" s="23" t="s">
        <v>196</v>
      </c>
      <c r="F625" s="23" t="s">
        <v>196</v>
      </c>
      <c r="G625" s="23" t="s">
        <v>196</v>
      </c>
      <c r="H625" s="30">
        <v>0.38739876187059707</v>
      </c>
      <c r="I625" s="27">
        <v>0.31441644299388372</v>
      </c>
      <c r="J625" s="27">
        <v>0.28378736300205032</v>
      </c>
      <c r="K625" s="26">
        <v>0.3042147818358652</v>
      </c>
      <c r="L625" s="26">
        <v>0.3517152550107765</v>
      </c>
      <c r="M625" s="27">
        <v>0.32394687111652221</v>
      </c>
      <c r="N625" s="27">
        <v>0.31742884768698632</v>
      </c>
      <c r="O625" s="26">
        <v>0.30513141253979381</v>
      </c>
      <c r="P625" s="26">
        <v>0.34315969211236041</v>
      </c>
      <c r="Q625" s="27">
        <v>0.30773688437793623</v>
      </c>
      <c r="R625" s="27">
        <v>0.34704553547873679</v>
      </c>
      <c r="S625" s="27">
        <v>0.2960710476447746</v>
      </c>
      <c r="T625" s="27">
        <v>0.27324539368405509</v>
      </c>
      <c r="U625" s="26">
        <v>0.29263047745787812</v>
      </c>
      <c r="V625" s="26">
        <v>0.27889258775323061</v>
      </c>
      <c r="W625" s="26">
        <v>0.25101299420441459</v>
      </c>
      <c r="X625" s="26">
        <v>0.2869799613551039</v>
      </c>
      <c r="Y625" s="26">
        <v>0.22078948205424009</v>
      </c>
      <c r="Z625" s="28">
        <v>0.35143719987289079</v>
      </c>
      <c r="AA625" s="27">
        <v>0.32680151363999832</v>
      </c>
      <c r="AB625" s="27">
        <v>0.31819524302737162</v>
      </c>
      <c r="AC625" s="27">
        <v>0.32843385057885599</v>
      </c>
      <c r="AD625" s="27">
        <v>0.30999664655452558</v>
      </c>
      <c r="AE625" s="26">
        <v>0.37523809561670901</v>
      </c>
      <c r="AF625" s="26">
        <v>0.35146866905788637</v>
      </c>
      <c r="AG625" s="26">
        <v>0.29871136239991569</v>
      </c>
      <c r="AH625" s="26">
        <v>0.28153904536738361</v>
      </c>
      <c r="AI625" s="27">
        <v>0.32646673616657562</v>
      </c>
      <c r="AJ625" s="27">
        <v>0.27880234170740142</v>
      </c>
      <c r="AK625" s="27">
        <v>0.40352666347943089</v>
      </c>
      <c r="AL625" s="27">
        <v>0.40619014712571488</v>
      </c>
      <c r="AM625" s="27">
        <v>0.28889632316589958</v>
      </c>
    </row>
    <row r="626" spans="1:39" ht="19.95" customHeight="1" x14ac:dyDescent="0.3">
      <c r="A626" s="15" t="s">
        <v>145</v>
      </c>
      <c r="B626" s="26">
        <v>0.17667433155166401</v>
      </c>
      <c r="C626" s="23" t="s">
        <v>196</v>
      </c>
      <c r="D626" s="23" t="s">
        <v>196</v>
      </c>
      <c r="E626" s="23" t="s">
        <v>196</v>
      </c>
      <c r="F626" s="23" t="s">
        <v>196</v>
      </c>
      <c r="G626" s="23" t="s">
        <v>196</v>
      </c>
      <c r="H626" s="27">
        <v>0.1766985037635129</v>
      </c>
      <c r="I626" s="27">
        <v>0.15717592518230569</v>
      </c>
      <c r="J626" s="27">
        <v>0.19536038431031261</v>
      </c>
      <c r="K626" s="26">
        <v>0.17505651500333921</v>
      </c>
      <c r="L626" s="26">
        <v>0.1776539173556865</v>
      </c>
      <c r="M626" s="27">
        <v>0.1759282476813718</v>
      </c>
      <c r="N626" s="27">
        <v>0.17902991273827559</v>
      </c>
      <c r="O626" s="26">
        <v>0.1832739699631773</v>
      </c>
      <c r="P626" s="26">
        <v>0.1699247373290759</v>
      </c>
      <c r="Q626" s="27">
        <v>0.16217470089923111</v>
      </c>
      <c r="R626" s="27">
        <v>0.18002943944203839</v>
      </c>
      <c r="S626" s="27">
        <v>0.21696105566619969</v>
      </c>
      <c r="T626" s="27">
        <v>0.19678034133737871</v>
      </c>
      <c r="U626" s="26">
        <v>0.18665333941567869</v>
      </c>
      <c r="V626" s="26">
        <v>0.19242695414134281</v>
      </c>
      <c r="W626" s="26">
        <v>0.21838345083788341</v>
      </c>
      <c r="X626" s="26">
        <v>0.21727249449791969</v>
      </c>
      <c r="Y626" s="26">
        <v>0.140480407865719</v>
      </c>
      <c r="Z626" s="26">
        <v>0.15707963364287539</v>
      </c>
      <c r="AA626" s="27">
        <v>0.16256758986226319</v>
      </c>
      <c r="AB626" s="27">
        <v>0.16926195257952509</v>
      </c>
      <c r="AC626" s="27">
        <v>0.17929563075311361</v>
      </c>
      <c r="AD626" s="27">
        <v>0.2018499265339514</v>
      </c>
      <c r="AE626" s="29">
        <v>0.11270750619771019</v>
      </c>
      <c r="AF626" s="26">
        <v>0.15520040525682799</v>
      </c>
      <c r="AG626" s="28">
        <v>0.22027321316947621</v>
      </c>
      <c r="AH626" s="26">
        <v>0.18459726647691529</v>
      </c>
      <c r="AI626" s="27">
        <v>0.1707118759528585</v>
      </c>
      <c r="AJ626" s="27">
        <v>0.19654367388834629</v>
      </c>
      <c r="AK626" s="27">
        <v>0.1367520555398227</v>
      </c>
      <c r="AL626" s="27">
        <v>0.1664102391534022</v>
      </c>
      <c r="AM626" s="27">
        <v>0.21525329384994199</v>
      </c>
    </row>
    <row r="627" spans="1:39" ht="19.95" customHeight="1" x14ac:dyDescent="0.3">
      <c r="A627" s="14" t="s">
        <v>146</v>
      </c>
      <c r="B627" s="26">
        <v>7.8155238149270403E-2</v>
      </c>
      <c r="C627" s="23" t="s">
        <v>196</v>
      </c>
      <c r="D627" s="23" t="s">
        <v>196</v>
      </c>
      <c r="E627" s="23" t="s">
        <v>196</v>
      </c>
      <c r="F627" s="23" t="s">
        <v>196</v>
      </c>
      <c r="G627" s="23" t="s">
        <v>196</v>
      </c>
      <c r="H627" s="27">
        <v>6.1127867748527187E-2</v>
      </c>
      <c r="I627" s="27">
        <v>8.5110294858061847E-2</v>
      </c>
      <c r="J627" s="27">
        <v>8.3764989591413361E-2</v>
      </c>
      <c r="K627" s="26">
        <v>8.2898091575962854E-2</v>
      </c>
      <c r="L627" s="26">
        <v>6.9422088470230098E-2</v>
      </c>
      <c r="M627" s="27">
        <v>7.6617654211521266E-2</v>
      </c>
      <c r="N627" s="27">
        <v>8.2551076443177038E-2</v>
      </c>
      <c r="O627" s="26">
        <v>8.6525195479509126E-2</v>
      </c>
      <c r="P627" s="26">
        <v>6.3360863060730174E-2</v>
      </c>
      <c r="Q627" s="27">
        <v>8.1764217342534792E-2</v>
      </c>
      <c r="R627" s="27">
        <v>5.6104903204954717E-2</v>
      </c>
      <c r="S627" s="27">
        <v>0.1154380678913388</v>
      </c>
      <c r="T627" s="27">
        <v>0.1078879965857753</v>
      </c>
      <c r="U627" s="26">
        <v>8.8442213326925395E-2</v>
      </c>
      <c r="V627" s="28">
        <v>0.10374618770726431</v>
      </c>
      <c r="W627" s="28">
        <v>0.16042201780917609</v>
      </c>
      <c r="X627" s="26">
        <v>8.6207361350802564E-2</v>
      </c>
      <c r="Y627" s="26">
        <v>0.1033780575381143</v>
      </c>
      <c r="Z627" s="29">
        <v>6.0427424050550037E-2</v>
      </c>
      <c r="AA627" s="27">
        <v>6.3224148540783176E-2</v>
      </c>
      <c r="AB627" s="27">
        <v>7.4094954951850991E-2</v>
      </c>
      <c r="AC627" s="27">
        <v>7.8051889351728312E-2</v>
      </c>
      <c r="AD627" s="30">
        <v>0.1108825433271837</v>
      </c>
      <c r="AE627" s="26">
        <v>4.3068523244250777E-2</v>
      </c>
      <c r="AF627" s="29">
        <v>4.7752539273581349E-2</v>
      </c>
      <c r="AG627" s="28">
        <v>9.7741740629075549E-2</v>
      </c>
      <c r="AH627" s="28">
        <v>0.1147576851352255</v>
      </c>
      <c r="AI627" s="27">
        <v>7.6764006521744574E-2</v>
      </c>
      <c r="AJ627" s="27">
        <v>9.6003538694506424E-2</v>
      </c>
      <c r="AK627" s="27">
        <v>3.589640624533838E-2</v>
      </c>
      <c r="AL627" s="27">
        <v>9.0920365155462826E-2</v>
      </c>
      <c r="AM627" s="27">
        <v>5.1689192812952402E-2</v>
      </c>
    </row>
    <row r="628" spans="1:39" ht="19.95" customHeight="1" x14ac:dyDescent="0.3">
      <c r="A628" s="15" t="s">
        <v>20</v>
      </c>
      <c r="B628" s="26">
        <v>2.6874138327811381E-2</v>
      </c>
      <c r="C628" s="23" t="s">
        <v>196</v>
      </c>
      <c r="D628" s="23" t="s">
        <v>196</v>
      </c>
      <c r="E628" s="23" t="s">
        <v>196</v>
      </c>
      <c r="F628" s="23" t="s">
        <v>196</v>
      </c>
      <c r="G628" s="23" t="s">
        <v>196</v>
      </c>
      <c r="H628" s="27">
        <v>2.1927095533818469E-2</v>
      </c>
      <c r="I628" s="27">
        <v>3.0046225162195281E-2</v>
      </c>
      <c r="J628" s="27">
        <v>2.739950567687488E-2</v>
      </c>
      <c r="K628" s="26">
        <v>2.641000263475405E-2</v>
      </c>
      <c r="L628" s="26">
        <v>2.7965061541148469E-2</v>
      </c>
      <c r="M628" s="31">
        <v>1.9939177958807178E-2</v>
      </c>
      <c r="N628" s="30">
        <v>3.9126489350161803E-2</v>
      </c>
      <c r="O628" s="29">
        <v>1.6272178490219041E-2</v>
      </c>
      <c r="P628" s="28">
        <v>3.7727265532203978E-2</v>
      </c>
      <c r="Q628" s="27">
        <v>2.2770632689815339E-2</v>
      </c>
      <c r="R628" s="27">
        <v>1.6557307445258469E-2</v>
      </c>
      <c r="S628" s="27">
        <v>4.2511898486946101E-2</v>
      </c>
      <c r="T628" s="27">
        <v>4.6110972572480063E-2</v>
      </c>
      <c r="U628" s="26">
        <v>1.374187499078644E-2</v>
      </c>
      <c r="V628" s="26">
        <v>1.139262587449821E-2</v>
      </c>
      <c r="W628" s="26">
        <v>1.5436526586012319E-2</v>
      </c>
      <c r="X628" s="26">
        <v>1.001283677509978E-2</v>
      </c>
      <c r="Y628" s="26">
        <v>0</v>
      </c>
      <c r="Z628" s="28">
        <v>3.856507853562248E-2</v>
      </c>
      <c r="AA628" s="30">
        <v>3.5345288369269479E-2</v>
      </c>
      <c r="AB628" s="27">
        <v>2.0081830487440781E-2</v>
      </c>
      <c r="AC628" s="27">
        <v>1.645080162643326E-2</v>
      </c>
      <c r="AD628" s="27">
        <v>7.9146161059617803E-3</v>
      </c>
      <c r="AE628" s="26">
        <v>4.6680492321955987E-2</v>
      </c>
      <c r="AF628" s="26">
        <v>2.296316889386199E-2</v>
      </c>
      <c r="AG628" s="26">
        <v>1.8395217408909759E-2</v>
      </c>
      <c r="AH628" s="26">
        <v>3.0543394145214821E-2</v>
      </c>
      <c r="AI628" s="27">
        <v>2.2216365550209859E-2</v>
      </c>
      <c r="AJ628" s="27">
        <v>2.625639156484531E-2</v>
      </c>
      <c r="AK628" s="27">
        <v>2.2446106429380962E-2</v>
      </c>
      <c r="AL628" s="27">
        <v>3.3599491360860843E-2</v>
      </c>
      <c r="AM628" s="30">
        <v>7.8812175055536032E-2</v>
      </c>
    </row>
    <row r="629" spans="1:39" ht="85.8" customHeight="1" x14ac:dyDescent="0.3">
      <c r="A629" s="32" t="s">
        <v>201</v>
      </c>
      <c r="B629" s="18"/>
      <c r="C629" s="54"/>
      <c r="D629" s="52"/>
      <c r="E629" s="52"/>
      <c r="F629" s="52"/>
      <c r="G629" s="53"/>
      <c r="H629" s="54"/>
      <c r="I629" s="52"/>
      <c r="J629" s="53"/>
      <c r="K629" s="54"/>
      <c r="L629" s="53"/>
      <c r="M629" s="54"/>
      <c r="N629" s="53"/>
      <c r="O629" s="54"/>
      <c r="P629" s="53"/>
      <c r="Q629" s="54"/>
      <c r="R629" s="52"/>
      <c r="S629" s="52"/>
      <c r="T629" s="53"/>
      <c r="U629" s="54"/>
      <c r="V629" s="52"/>
      <c r="W629" s="52"/>
      <c r="X629" s="52"/>
      <c r="Y629" s="52"/>
      <c r="Z629" s="53"/>
      <c r="AA629" s="54"/>
      <c r="AB629" s="52"/>
      <c r="AC629" s="52"/>
      <c r="AD629" s="53"/>
      <c r="AE629" s="54"/>
      <c r="AF629" s="52"/>
      <c r="AG629" s="52"/>
      <c r="AH629" s="53"/>
      <c r="AI629" s="54"/>
      <c r="AJ629" s="52"/>
      <c r="AK629" s="52"/>
      <c r="AL629" s="52"/>
      <c r="AM629" s="53"/>
    </row>
    <row r="630" spans="1:39" ht="58.05" customHeight="1" x14ac:dyDescent="0.3"/>
    <row r="631" spans="1:39" ht="19.95" customHeight="1" x14ac:dyDescent="0.3">
      <c r="A631" s="1" t="s">
        <v>24</v>
      </c>
    </row>
    <row r="632" spans="1:39" ht="40.049999999999997" customHeight="1" x14ac:dyDescent="0.3">
      <c r="A632" s="19" t="s">
        <v>216</v>
      </c>
      <c r="B632" s="33"/>
      <c r="C632" s="33" t="s">
        <v>216</v>
      </c>
      <c r="D632" s="18"/>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c r="AH632" s="18"/>
      <c r="AI632" s="18"/>
      <c r="AJ632" s="18"/>
      <c r="AK632" s="18"/>
      <c r="AL632" s="18"/>
      <c r="AM632" s="18"/>
    </row>
    <row r="633" spans="1:39" ht="22.05" customHeight="1" x14ac:dyDescent="0.3">
      <c r="A633" s="2"/>
      <c r="B633" s="2"/>
      <c r="C633" s="51" t="s">
        <v>1</v>
      </c>
      <c r="D633" s="52"/>
      <c r="E633" s="52"/>
      <c r="F633" s="52"/>
      <c r="G633" s="53"/>
      <c r="H633" s="51" t="s">
        <v>2</v>
      </c>
      <c r="I633" s="52"/>
      <c r="J633" s="53"/>
      <c r="K633" s="51" t="s">
        <v>26</v>
      </c>
      <c r="L633" s="53"/>
      <c r="M633" s="51" t="s">
        <v>28</v>
      </c>
      <c r="N633" s="53"/>
      <c r="O633" s="51" t="s">
        <v>29</v>
      </c>
      <c r="P633" s="53"/>
      <c r="Q633" s="51" t="s">
        <v>30</v>
      </c>
      <c r="R633" s="52"/>
      <c r="S633" s="52"/>
      <c r="T633" s="53"/>
      <c r="U633" s="51" t="s">
        <v>31</v>
      </c>
      <c r="V633" s="52"/>
      <c r="W633" s="52"/>
      <c r="X633" s="52"/>
      <c r="Y633" s="52"/>
      <c r="Z633" s="53"/>
      <c r="AA633" s="51" t="s">
        <v>32</v>
      </c>
      <c r="AB633" s="52"/>
      <c r="AC633" s="52"/>
      <c r="AD633" s="53"/>
      <c r="AE633" s="51" t="s">
        <v>33</v>
      </c>
      <c r="AF633" s="52"/>
      <c r="AG633" s="52"/>
      <c r="AH633" s="53"/>
      <c r="AI633" s="51" t="s">
        <v>34</v>
      </c>
      <c r="AJ633" s="52"/>
      <c r="AK633" s="52"/>
      <c r="AL633" s="52"/>
      <c r="AM633" s="53"/>
    </row>
    <row r="634" spans="1:39" ht="58.05" customHeight="1" x14ac:dyDescent="0.3">
      <c r="A634" s="3" t="s">
        <v>35</v>
      </c>
      <c r="B634" s="3" t="s">
        <v>0</v>
      </c>
      <c r="C634" s="3" t="s">
        <v>3</v>
      </c>
      <c r="D634" s="3" t="s">
        <v>4</v>
      </c>
      <c r="E634" s="3" t="s">
        <v>5</v>
      </c>
      <c r="F634" s="3" t="s">
        <v>6</v>
      </c>
      <c r="G634" s="3" t="s">
        <v>7</v>
      </c>
      <c r="H634" s="3" t="s">
        <v>8</v>
      </c>
      <c r="I634" s="3" t="s">
        <v>9</v>
      </c>
      <c r="J634" s="3" t="s">
        <v>10</v>
      </c>
      <c r="K634" s="3" t="s">
        <v>36</v>
      </c>
      <c r="L634" s="3" t="s">
        <v>37</v>
      </c>
      <c r="M634" s="3" t="s">
        <v>40</v>
      </c>
      <c r="N634" s="3" t="s">
        <v>41</v>
      </c>
      <c r="O634" s="3" t="s">
        <v>42</v>
      </c>
      <c r="P634" s="3" t="s">
        <v>43</v>
      </c>
      <c r="Q634" s="3" t="s">
        <v>44</v>
      </c>
      <c r="R634" s="3" t="s">
        <v>45</v>
      </c>
      <c r="S634" s="3" t="s">
        <v>46</v>
      </c>
      <c r="T634" s="3" t="s">
        <v>47</v>
      </c>
      <c r="U634" s="3" t="s">
        <v>48</v>
      </c>
      <c r="V634" s="3" t="s">
        <v>49</v>
      </c>
      <c r="W634" s="3" t="s">
        <v>50</v>
      </c>
      <c r="X634" s="3" t="s">
        <v>51</v>
      </c>
      <c r="Y634" s="3" t="s">
        <v>52</v>
      </c>
      <c r="Z634" s="3" t="s">
        <v>53</v>
      </c>
      <c r="AA634" s="3" t="s">
        <v>54</v>
      </c>
      <c r="AB634" s="3" t="s">
        <v>55</v>
      </c>
      <c r="AC634" s="3" t="s">
        <v>56</v>
      </c>
      <c r="AD634" s="3" t="s">
        <v>57</v>
      </c>
      <c r="AE634" s="3" t="s">
        <v>58</v>
      </c>
      <c r="AF634" s="3" t="s">
        <v>59</v>
      </c>
      <c r="AG634" s="3" t="s">
        <v>60</v>
      </c>
      <c r="AH634" s="3" t="s">
        <v>61</v>
      </c>
      <c r="AI634" s="3" t="s">
        <v>62</v>
      </c>
      <c r="AJ634" s="3" t="s">
        <v>63</v>
      </c>
      <c r="AK634" s="3" t="s">
        <v>64</v>
      </c>
      <c r="AL634" s="3" t="s">
        <v>65</v>
      </c>
      <c r="AM634" s="3" t="s">
        <v>47</v>
      </c>
    </row>
    <row r="635" spans="1:39" ht="19.95" customHeight="1" x14ac:dyDescent="0.3">
      <c r="A635" s="14" t="s">
        <v>11</v>
      </c>
      <c r="B635" s="22">
        <v>1319.546983361244</v>
      </c>
      <c r="C635" s="23" t="s">
        <v>196</v>
      </c>
      <c r="D635" s="23" t="s">
        <v>196</v>
      </c>
      <c r="E635" s="23" t="s">
        <v>196</v>
      </c>
      <c r="F635" s="23" t="s">
        <v>196</v>
      </c>
      <c r="G635" s="23" t="s">
        <v>196</v>
      </c>
      <c r="H635" s="24">
        <v>355.06253635883331</v>
      </c>
      <c r="I635" s="24">
        <v>472.20755040645599</v>
      </c>
      <c r="J635" s="24">
        <v>492.2768965959549</v>
      </c>
      <c r="K635" s="25">
        <v>828.13442993164063</v>
      </c>
      <c r="L635" s="25">
        <v>485.98697572946548</v>
      </c>
      <c r="M635" s="24">
        <v>881.76700973510742</v>
      </c>
      <c r="N635" s="24">
        <v>430.89188438653952</v>
      </c>
      <c r="O635" s="25">
        <v>753.97650051116943</v>
      </c>
      <c r="P635" s="25">
        <v>402.30962198972702</v>
      </c>
      <c r="Q635" s="24">
        <v>720.81386578083038</v>
      </c>
      <c r="R635" s="24">
        <v>301.32439941167831</v>
      </c>
      <c r="S635" s="24">
        <v>73.693696200847626</v>
      </c>
      <c r="T635" s="24">
        <v>85.77783328294754</v>
      </c>
      <c r="U635" s="25">
        <v>217.21252238750461</v>
      </c>
      <c r="V635" s="25">
        <v>342.52377516031271</v>
      </c>
      <c r="W635" s="25">
        <v>157.40950071811679</v>
      </c>
      <c r="X635" s="25">
        <v>217.1966395974159</v>
      </c>
      <c r="Y635" s="25">
        <v>45.496964335441589</v>
      </c>
      <c r="Z635" s="25">
        <v>658.08472228050232</v>
      </c>
      <c r="AA635" s="24">
        <v>363.94796812534332</v>
      </c>
      <c r="AB635" s="24">
        <v>332.74446189403528</v>
      </c>
      <c r="AC635" s="24">
        <v>272.31792396306992</v>
      </c>
      <c r="AD635" s="24">
        <v>230.7777935266495</v>
      </c>
      <c r="AE635" s="25">
        <v>215.90214908123019</v>
      </c>
      <c r="AF635" s="25">
        <v>375.24034094810492</v>
      </c>
      <c r="AG635" s="25">
        <v>451.21036946773529</v>
      </c>
      <c r="AH635" s="25">
        <v>277.19412386417389</v>
      </c>
      <c r="AI635" s="24">
        <v>841.39924967288971</v>
      </c>
      <c r="AJ635" s="24">
        <v>269.18494492769241</v>
      </c>
      <c r="AK635" s="24">
        <v>61.449893355369568</v>
      </c>
      <c r="AL635" s="24">
        <v>73.078905582427979</v>
      </c>
      <c r="AM635" s="24">
        <v>74.433989822864532</v>
      </c>
    </row>
    <row r="636" spans="1:39" ht="19.95" customHeight="1" x14ac:dyDescent="0.3">
      <c r="A636" s="15" t="s">
        <v>12</v>
      </c>
      <c r="B636" s="22">
        <v>1333</v>
      </c>
      <c r="C636" s="23" t="s">
        <v>196</v>
      </c>
      <c r="D636" s="23" t="s">
        <v>196</v>
      </c>
      <c r="E636" s="23" t="s">
        <v>196</v>
      </c>
      <c r="F636" s="23" t="s">
        <v>196</v>
      </c>
      <c r="G636" s="23" t="s">
        <v>196</v>
      </c>
      <c r="H636" s="24">
        <v>286</v>
      </c>
      <c r="I636" s="24">
        <v>532</v>
      </c>
      <c r="J636" s="24">
        <v>515</v>
      </c>
      <c r="K636" s="25">
        <v>843</v>
      </c>
      <c r="L636" s="25">
        <v>485</v>
      </c>
      <c r="M636" s="24">
        <v>895</v>
      </c>
      <c r="N636" s="24">
        <v>431</v>
      </c>
      <c r="O636" s="25">
        <v>787</v>
      </c>
      <c r="P636" s="25">
        <v>399</v>
      </c>
      <c r="Q636" s="24">
        <v>753</v>
      </c>
      <c r="R636" s="24">
        <v>287</v>
      </c>
      <c r="S636" s="24">
        <v>73</v>
      </c>
      <c r="T636" s="24">
        <v>87</v>
      </c>
      <c r="U636" s="25">
        <v>220</v>
      </c>
      <c r="V636" s="25">
        <v>338</v>
      </c>
      <c r="W636" s="25">
        <v>157</v>
      </c>
      <c r="X636" s="25">
        <v>220</v>
      </c>
      <c r="Y636" s="25">
        <v>45</v>
      </c>
      <c r="Z636" s="25">
        <v>675</v>
      </c>
      <c r="AA636" s="24">
        <v>363</v>
      </c>
      <c r="AB636" s="24">
        <v>337</v>
      </c>
      <c r="AC636" s="24">
        <v>281</v>
      </c>
      <c r="AD636" s="24">
        <v>234</v>
      </c>
      <c r="AE636" s="25">
        <v>202</v>
      </c>
      <c r="AF636" s="25">
        <v>428</v>
      </c>
      <c r="AG636" s="25">
        <v>478</v>
      </c>
      <c r="AH636" s="25">
        <v>225</v>
      </c>
      <c r="AI636" s="24">
        <v>855</v>
      </c>
      <c r="AJ636" s="24">
        <v>283</v>
      </c>
      <c r="AK636" s="24">
        <v>50</v>
      </c>
      <c r="AL636" s="24">
        <v>72</v>
      </c>
      <c r="AM636" s="24">
        <v>73</v>
      </c>
    </row>
    <row r="637" spans="1:39" ht="19.95" customHeight="1" x14ac:dyDescent="0.3">
      <c r="A637" s="14" t="s">
        <v>142</v>
      </c>
      <c r="B637" s="26">
        <v>0.24247450512669461</v>
      </c>
      <c r="C637" s="23" t="s">
        <v>196</v>
      </c>
      <c r="D637" s="23" t="s">
        <v>196</v>
      </c>
      <c r="E637" s="23" t="s">
        <v>196</v>
      </c>
      <c r="F637" s="23" t="s">
        <v>196</v>
      </c>
      <c r="G637" s="23" t="s">
        <v>196</v>
      </c>
      <c r="H637" s="31">
        <v>0.1822986976795761</v>
      </c>
      <c r="I637" s="27">
        <v>0.26493328077992612</v>
      </c>
      <c r="J637" s="27">
        <v>0.26433409564919352</v>
      </c>
      <c r="K637" s="28">
        <v>0.26763590901631101</v>
      </c>
      <c r="L637" s="29">
        <v>0.20078208185192581</v>
      </c>
      <c r="M637" s="27">
        <v>0.25706838965593293</v>
      </c>
      <c r="N637" s="27">
        <v>0.21176762244032379</v>
      </c>
      <c r="O637" s="26">
        <v>0.25210847939046138</v>
      </c>
      <c r="P637" s="26">
        <v>0.2217956966996345</v>
      </c>
      <c r="Q637" s="27">
        <v>0.26185701622184671</v>
      </c>
      <c r="R637" s="27">
        <v>0.24729286948297399</v>
      </c>
      <c r="S637" s="27">
        <v>0.23753159517592631</v>
      </c>
      <c r="T637" s="27">
        <v>0.18601609388156851</v>
      </c>
      <c r="U637" s="26">
        <v>0.27651913199919342</v>
      </c>
      <c r="V637" s="26">
        <v>0.23222970561960191</v>
      </c>
      <c r="W637" s="26">
        <v>0.2163733703045016</v>
      </c>
      <c r="X637" s="26">
        <v>0.22412728124250131</v>
      </c>
      <c r="Y637" s="26">
        <v>0.2137114141306008</v>
      </c>
      <c r="Z637" s="26">
        <v>0.24848099330295861</v>
      </c>
      <c r="AA637" s="27">
        <v>0.24748905028721269</v>
      </c>
      <c r="AB637" s="27">
        <v>0.248562530668578</v>
      </c>
      <c r="AC637" s="27">
        <v>0.22165894596080951</v>
      </c>
      <c r="AD637" s="27">
        <v>0.23344801943465759</v>
      </c>
      <c r="AE637" s="26">
        <v>0.26184222087577991</v>
      </c>
      <c r="AF637" s="28">
        <v>0.31453346741945443</v>
      </c>
      <c r="AG637" s="29">
        <v>0.1674717169085177</v>
      </c>
      <c r="AH637" s="26">
        <v>0.25193024219056748</v>
      </c>
      <c r="AI637" s="27">
        <v>0.23962424189948961</v>
      </c>
      <c r="AJ637" s="27">
        <v>0.21791469873105301</v>
      </c>
      <c r="AK637" s="27">
        <v>0.1423220586375431</v>
      </c>
      <c r="AL637" s="27">
        <v>0.31921733730573948</v>
      </c>
      <c r="AM637" s="30">
        <v>0.37084884680343377</v>
      </c>
    </row>
    <row r="638" spans="1:39" ht="19.95" customHeight="1" x14ac:dyDescent="0.3">
      <c r="A638" s="15" t="s">
        <v>143</v>
      </c>
      <c r="B638" s="26">
        <v>0.22058075073422309</v>
      </c>
      <c r="C638" s="23" t="s">
        <v>196</v>
      </c>
      <c r="D638" s="23" t="s">
        <v>196</v>
      </c>
      <c r="E638" s="23" t="s">
        <v>196</v>
      </c>
      <c r="F638" s="23" t="s">
        <v>196</v>
      </c>
      <c r="G638" s="23" t="s">
        <v>196</v>
      </c>
      <c r="H638" s="27">
        <v>0.2390469392081449</v>
      </c>
      <c r="I638" s="27">
        <v>0.21722429603953519</v>
      </c>
      <c r="J638" s="27">
        <v>0.21048133615397149</v>
      </c>
      <c r="K638" s="29">
        <v>0.20552465153502911</v>
      </c>
      <c r="L638" s="28">
        <v>0.24869930701666351</v>
      </c>
      <c r="M638" s="27">
        <v>0.22978458534290019</v>
      </c>
      <c r="N638" s="27">
        <v>0.1991243473714695</v>
      </c>
      <c r="O638" s="26">
        <v>0.2411484460000434</v>
      </c>
      <c r="P638" s="26">
        <v>0.19976420157544611</v>
      </c>
      <c r="Q638" s="27">
        <v>0.22450648398995349</v>
      </c>
      <c r="R638" s="27">
        <v>0.20528353438103</v>
      </c>
      <c r="S638" s="27">
        <v>0.25609611557199807</v>
      </c>
      <c r="T638" s="27">
        <v>0.23240093579932791</v>
      </c>
      <c r="U638" s="26">
        <v>0.2498619961731271</v>
      </c>
      <c r="V638" s="26">
        <v>0.20013866467881281</v>
      </c>
      <c r="W638" s="29">
        <v>0.15976795955194539</v>
      </c>
      <c r="X638" s="26">
        <v>0.22798208796839459</v>
      </c>
      <c r="Y638" s="26">
        <v>0.2213845346188128</v>
      </c>
      <c r="Z638" s="26">
        <v>0.21726662530632029</v>
      </c>
      <c r="AA638" s="27">
        <v>0.21944736002777571</v>
      </c>
      <c r="AB638" s="27">
        <v>0.24264137388092749</v>
      </c>
      <c r="AC638" s="27">
        <v>0.2556132991068007</v>
      </c>
      <c r="AD638" s="27">
        <v>0.19743586078702349</v>
      </c>
      <c r="AE638" s="26">
        <v>0.25092585065782791</v>
      </c>
      <c r="AF638" s="26">
        <v>0.19725276329528441</v>
      </c>
      <c r="AG638" s="26">
        <v>0.25072348686323681</v>
      </c>
      <c r="AH638" s="26">
        <v>0.1794590802095743</v>
      </c>
      <c r="AI638" s="27">
        <v>0.23692686728140849</v>
      </c>
      <c r="AJ638" s="27">
        <v>0.2032884242536038</v>
      </c>
      <c r="AK638" s="27">
        <v>0.12026285443711331</v>
      </c>
      <c r="AL638" s="27">
        <v>0.27844819779313612</v>
      </c>
      <c r="AM638" s="31">
        <v>0.124345926638687</v>
      </c>
    </row>
    <row r="639" spans="1:39" ht="19.95" customHeight="1" x14ac:dyDescent="0.3">
      <c r="A639" s="14" t="s">
        <v>210</v>
      </c>
      <c r="B639" s="26">
        <v>0.18180520198658379</v>
      </c>
      <c r="C639" s="23" t="s">
        <v>196</v>
      </c>
      <c r="D639" s="23" t="s">
        <v>196</v>
      </c>
      <c r="E639" s="23" t="s">
        <v>196</v>
      </c>
      <c r="F639" s="23" t="s">
        <v>196</v>
      </c>
      <c r="G639" s="23" t="s">
        <v>196</v>
      </c>
      <c r="H639" s="27">
        <v>0.216622974538104</v>
      </c>
      <c r="I639" s="27">
        <v>0.19826682196461981</v>
      </c>
      <c r="J639" s="31">
        <v>0.14090182419799571</v>
      </c>
      <c r="K639" s="29">
        <v>0.1639391202760847</v>
      </c>
      <c r="L639" s="28">
        <v>0.20838845759388069</v>
      </c>
      <c r="M639" s="27">
        <v>0.17322074078944891</v>
      </c>
      <c r="N639" s="27">
        <v>0.19952808604787961</v>
      </c>
      <c r="O639" s="26">
        <v>0.1668869388338233</v>
      </c>
      <c r="P639" s="26">
        <v>0.21144940055441611</v>
      </c>
      <c r="Q639" s="27">
        <v>0.16463558049668819</v>
      </c>
      <c r="R639" s="27">
        <v>0.20143125373547871</v>
      </c>
      <c r="S639" s="27">
        <v>0.1485527014339425</v>
      </c>
      <c r="T639" s="27">
        <v>0.1897367955347353</v>
      </c>
      <c r="U639" s="29">
        <v>0.1251259891205414</v>
      </c>
      <c r="V639" s="26">
        <v>0.17099404417244471</v>
      </c>
      <c r="W639" s="26">
        <v>0.13912951869268211</v>
      </c>
      <c r="X639" s="26">
        <v>0.16052812757382351</v>
      </c>
      <c r="Y639" s="26">
        <v>0.16889823529369691</v>
      </c>
      <c r="Z639" s="28">
        <v>0.20752491054763619</v>
      </c>
      <c r="AA639" s="30">
        <v>0.21998090392450731</v>
      </c>
      <c r="AB639" s="27">
        <v>0.18738518966892501</v>
      </c>
      <c r="AC639" s="27">
        <v>0.15590573752203671</v>
      </c>
      <c r="AD639" s="27">
        <v>0.15549687422717809</v>
      </c>
      <c r="AE639" s="26">
        <v>0.22598174836704979</v>
      </c>
      <c r="AF639" s="26">
        <v>0.204159163126336</v>
      </c>
      <c r="AG639" s="26">
        <v>0.1702652706235776</v>
      </c>
      <c r="AH639" s="26">
        <v>0.13592045367045949</v>
      </c>
      <c r="AI639" s="27">
        <v>0.18452146640364189</v>
      </c>
      <c r="AJ639" s="27">
        <v>0.16847954593795189</v>
      </c>
      <c r="AK639" s="27">
        <v>0.25267832262915152</v>
      </c>
      <c r="AL639" s="27">
        <v>0.18103279389006111</v>
      </c>
      <c r="AM639" s="27">
        <v>0.14154005125540511</v>
      </c>
    </row>
    <row r="640" spans="1:39" ht="19.95" customHeight="1" x14ac:dyDescent="0.3">
      <c r="A640" s="15" t="s">
        <v>145</v>
      </c>
      <c r="B640" s="26">
        <v>0.1541385129491489</v>
      </c>
      <c r="C640" s="23" t="s">
        <v>196</v>
      </c>
      <c r="D640" s="23" t="s">
        <v>196</v>
      </c>
      <c r="E640" s="23" t="s">
        <v>196</v>
      </c>
      <c r="F640" s="23" t="s">
        <v>196</v>
      </c>
      <c r="G640" s="23" t="s">
        <v>196</v>
      </c>
      <c r="H640" s="27">
        <v>0.16909984044874199</v>
      </c>
      <c r="I640" s="27">
        <v>0.132631500831043</v>
      </c>
      <c r="J640" s="27">
        <v>0.16397762311874009</v>
      </c>
      <c r="K640" s="26">
        <v>0.15175443024797969</v>
      </c>
      <c r="L640" s="26">
        <v>0.15992186021481</v>
      </c>
      <c r="M640" s="27">
        <v>0.15918150078043941</v>
      </c>
      <c r="N640" s="27">
        <v>0.14628266652842961</v>
      </c>
      <c r="O640" s="26">
        <v>0.15214391504511671</v>
      </c>
      <c r="P640" s="26">
        <v>0.15500649439743441</v>
      </c>
      <c r="Q640" s="27">
        <v>0.15004690250376521</v>
      </c>
      <c r="R640" s="27">
        <v>0.18540319089693141</v>
      </c>
      <c r="S640" s="27">
        <v>0.13269819769148219</v>
      </c>
      <c r="T640" s="27">
        <v>0.1088542256247762</v>
      </c>
      <c r="U640" s="26">
        <v>0.1534572372796166</v>
      </c>
      <c r="V640" s="26">
        <v>0.16793415063629361</v>
      </c>
      <c r="W640" s="26">
        <v>0.13668406917027329</v>
      </c>
      <c r="X640" s="26">
        <v>0.20272568727432649</v>
      </c>
      <c r="Y640" s="26">
        <v>0.17753883908485921</v>
      </c>
      <c r="Z640" s="26">
        <v>0.14468746912267791</v>
      </c>
      <c r="AA640" s="27">
        <v>0.13193814495822251</v>
      </c>
      <c r="AB640" s="27">
        <v>0.1587511920298886</v>
      </c>
      <c r="AC640" s="27">
        <v>0.14478665032070659</v>
      </c>
      <c r="AD640" s="27">
        <v>0.18938415733634001</v>
      </c>
      <c r="AE640" s="29">
        <v>0.10092989857077241</v>
      </c>
      <c r="AF640" s="26">
        <v>0.14757259593088029</v>
      </c>
      <c r="AG640" s="26">
        <v>0.17195910243613161</v>
      </c>
      <c r="AH640" s="26">
        <v>0.17546225634437321</v>
      </c>
      <c r="AI640" s="31">
        <v>0.13859454746478139</v>
      </c>
      <c r="AJ640" s="30">
        <v>0.2056010304731474</v>
      </c>
      <c r="AK640" s="30">
        <v>0.25824558458743391</v>
      </c>
      <c r="AL640" s="27">
        <v>0.1089012449649062</v>
      </c>
      <c r="AM640" s="27">
        <v>0.1022034699246604</v>
      </c>
    </row>
    <row r="641" spans="1:39" ht="19.95" customHeight="1" x14ac:dyDescent="0.3">
      <c r="A641" s="14" t="s">
        <v>146</v>
      </c>
      <c r="B641" s="26">
        <v>0.1669850677385234</v>
      </c>
      <c r="C641" s="23" t="s">
        <v>196</v>
      </c>
      <c r="D641" s="23" t="s">
        <v>196</v>
      </c>
      <c r="E641" s="23" t="s">
        <v>196</v>
      </c>
      <c r="F641" s="23" t="s">
        <v>196</v>
      </c>
      <c r="G641" s="23" t="s">
        <v>196</v>
      </c>
      <c r="H641" s="27">
        <v>0.15065767967729329</v>
      </c>
      <c r="I641" s="27">
        <v>0.15713023394144801</v>
      </c>
      <c r="J641" s="27">
        <v>0.18821452379543169</v>
      </c>
      <c r="K641" s="28">
        <v>0.18338177522883181</v>
      </c>
      <c r="L641" s="29">
        <v>0.1371592653396479</v>
      </c>
      <c r="M641" s="31">
        <v>0.14776642659910641</v>
      </c>
      <c r="N641" s="30">
        <v>0.2089830083650987</v>
      </c>
      <c r="O641" s="26">
        <v>0.1627098189363409</v>
      </c>
      <c r="P641" s="26">
        <v>0.17385273600200329</v>
      </c>
      <c r="Q641" s="27">
        <v>0.16723468100339489</v>
      </c>
      <c r="R641" s="31">
        <v>0.1182544500544111</v>
      </c>
      <c r="S641" s="27">
        <v>0.20730555193122829</v>
      </c>
      <c r="T641" s="30">
        <v>0.25928971077902752</v>
      </c>
      <c r="U641" s="26">
        <v>0.16401301386790659</v>
      </c>
      <c r="V641" s="28">
        <v>0.21299371194755681</v>
      </c>
      <c r="W641" s="28">
        <v>0.33316577209521181</v>
      </c>
      <c r="X641" s="26">
        <v>0.16703957774546979</v>
      </c>
      <c r="Y641" s="26">
        <v>0.21846697687203029</v>
      </c>
      <c r="Z641" s="29">
        <v>0.13960861315107931</v>
      </c>
      <c r="AA641" s="27">
        <v>0.1431829974542653</v>
      </c>
      <c r="AB641" s="27">
        <v>0.14379262339304119</v>
      </c>
      <c r="AC641" s="27">
        <v>0.19166110628012689</v>
      </c>
      <c r="AD641" s="27">
        <v>0.19877991033798159</v>
      </c>
      <c r="AE641" s="26">
        <v>0.12861310877397891</v>
      </c>
      <c r="AF641" s="29">
        <v>0.1126371810438572</v>
      </c>
      <c r="AG641" s="28">
        <v>0.20381919160012099</v>
      </c>
      <c r="AH641" s="28">
        <v>0.21048587913131539</v>
      </c>
      <c r="AI641" s="27">
        <v>0.16679274061482571</v>
      </c>
      <c r="AJ641" s="27">
        <v>0.1797419251984019</v>
      </c>
      <c r="AK641" s="27">
        <v>0.1632830261951258</v>
      </c>
      <c r="AL641" s="31">
        <v>7.6870920760307229E-2</v>
      </c>
      <c r="AM641" s="27">
        <v>0.2145547765491157</v>
      </c>
    </row>
    <row r="642" spans="1:39" ht="19.95" customHeight="1" x14ac:dyDescent="0.3">
      <c r="A642" s="15" t="s">
        <v>20</v>
      </c>
      <c r="B642" s="26">
        <v>3.4015961464826223E-2</v>
      </c>
      <c r="C642" s="23" t="s">
        <v>196</v>
      </c>
      <c r="D642" s="23" t="s">
        <v>196</v>
      </c>
      <c r="E642" s="23" t="s">
        <v>196</v>
      </c>
      <c r="F642" s="23" t="s">
        <v>196</v>
      </c>
      <c r="G642" s="23" t="s">
        <v>196</v>
      </c>
      <c r="H642" s="27">
        <v>4.2273868448139643E-2</v>
      </c>
      <c r="I642" s="27">
        <v>2.981386644342791E-2</v>
      </c>
      <c r="J642" s="27">
        <v>3.2090597084667487E-2</v>
      </c>
      <c r="K642" s="26">
        <v>2.7764113695763669E-2</v>
      </c>
      <c r="L642" s="26">
        <v>4.5049027983072067E-2</v>
      </c>
      <c r="M642" s="27">
        <v>3.2978356832172283E-2</v>
      </c>
      <c r="N642" s="27">
        <v>3.4314269246798812E-2</v>
      </c>
      <c r="O642" s="26">
        <v>2.5002401794214289E-2</v>
      </c>
      <c r="P642" s="26">
        <v>3.8131470771065691E-2</v>
      </c>
      <c r="Q642" s="27">
        <v>3.1719335784351453E-2</v>
      </c>
      <c r="R642" s="27">
        <v>4.2334701449174728E-2</v>
      </c>
      <c r="S642" s="27">
        <v>1.781583819542254E-2</v>
      </c>
      <c r="T642" s="27">
        <v>2.3702238380564629E-2</v>
      </c>
      <c r="U642" s="26">
        <v>3.102263155961496E-2</v>
      </c>
      <c r="V642" s="29">
        <v>1.570972294529021E-2</v>
      </c>
      <c r="W642" s="26">
        <v>1.487931018538571E-2</v>
      </c>
      <c r="X642" s="26">
        <v>1.75972381954843E-2</v>
      </c>
      <c r="Y642" s="26">
        <v>0</v>
      </c>
      <c r="Z642" s="26">
        <v>4.2431388569327648E-2</v>
      </c>
      <c r="AA642" s="27">
        <v>3.7961543348016588E-2</v>
      </c>
      <c r="AB642" s="27">
        <v>1.886709035863984E-2</v>
      </c>
      <c r="AC642" s="27">
        <v>3.0374260809519622E-2</v>
      </c>
      <c r="AD642" s="27">
        <v>2.545517787681922E-2</v>
      </c>
      <c r="AE642" s="26">
        <v>3.1707172754591083E-2</v>
      </c>
      <c r="AF642" s="26">
        <v>2.3844829184187639E-2</v>
      </c>
      <c r="AG642" s="26">
        <v>3.5761231568415409E-2</v>
      </c>
      <c r="AH642" s="26">
        <v>4.6742088453710043E-2</v>
      </c>
      <c r="AI642" s="27">
        <v>3.354013633585301E-2</v>
      </c>
      <c r="AJ642" s="27">
        <v>2.4974375405842009E-2</v>
      </c>
      <c r="AK642" s="27">
        <v>6.3208153513632404E-2</v>
      </c>
      <c r="AL642" s="27">
        <v>3.5529505285849722E-2</v>
      </c>
      <c r="AM642" s="27">
        <v>4.6506928828697981E-2</v>
      </c>
    </row>
    <row r="643" spans="1:39" ht="85.8" customHeight="1" x14ac:dyDescent="0.3">
      <c r="A643" s="32" t="s">
        <v>201</v>
      </c>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c r="AH643" s="18"/>
      <c r="AI643" s="18"/>
      <c r="AJ643" s="18"/>
      <c r="AK643" s="18"/>
      <c r="AL643" s="18"/>
      <c r="AM643" s="18"/>
    </row>
  </sheetData>
  <mergeCells count="480">
    <mergeCell ref="C619:G619"/>
    <mergeCell ref="AE629:AH629"/>
    <mergeCell ref="C591:G591"/>
    <mergeCell ref="K85:L85"/>
    <mergeCell ref="U285:Z285"/>
    <mergeCell ref="C164:G164"/>
    <mergeCell ref="H603:J603"/>
    <mergeCell ref="K605:L605"/>
    <mergeCell ref="M578:N578"/>
    <mergeCell ref="M605:N605"/>
    <mergeCell ref="M553:N553"/>
    <mergeCell ref="H285:J285"/>
    <mergeCell ref="O144:P144"/>
    <mergeCell ref="AA457:AD457"/>
    <mergeCell ref="AE619:AH619"/>
    <mergeCell ref="AE616:AH616"/>
    <mergeCell ref="C238:G238"/>
    <mergeCell ref="K441:L441"/>
    <mergeCell ref="AE553:AH553"/>
    <mergeCell ref="AE238:AH238"/>
    <mergeCell ref="C207:G207"/>
    <mergeCell ref="Q490:T490"/>
    <mergeCell ref="K207:L207"/>
    <mergeCell ref="C603:G603"/>
    <mergeCell ref="H590:J590"/>
    <mergeCell ref="Q605:T605"/>
    <mergeCell ref="H270:J270"/>
    <mergeCell ref="H441:J441"/>
    <mergeCell ref="H506:J506"/>
    <mergeCell ref="K565:L565"/>
    <mergeCell ref="M565:N565"/>
    <mergeCell ref="H207:J207"/>
    <mergeCell ref="AI603:AM603"/>
    <mergeCell ref="AI590:AM590"/>
    <mergeCell ref="AI285:AM285"/>
    <mergeCell ref="K361:L361"/>
    <mergeCell ref="AA577:AD577"/>
    <mergeCell ref="AI605:AM605"/>
    <mergeCell ref="AI577:AM577"/>
    <mergeCell ref="O523:P523"/>
    <mergeCell ref="H605:J605"/>
    <mergeCell ref="O473:P473"/>
    <mergeCell ref="Q591:T591"/>
    <mergeCell ref="U377:Z377"/>
    <mergeCell ref="AI361:AM361"/>
    <mergeCell ref="AE255:AH255"/>
    <mergeCell ref="AE409:AH409"/>
    <mergeCell ref="AE425:AH425"/>
    <mergeCell ref="AE565:AH565"/>
    <mergeCell ref="K19:L19"/>
    <mergeCell ref="U61:Z61"/>
    <mergeCell ref="U48:Z48"/>
    <mergeCell ref="U104:Z104"/>
    <mergeCell ref="K540:L540"/>
    <mergeCell ref="C285:G285"/>
    <mergeCell ref="H393:J393"/>
    <mergeCell ref="M270:N270"/>
    <mergeCell ref="K506:L506"/>
    <mergeCell ref="O270:P270"/>
    <mergeCell ref="H61:J61"/>
    <mergeCell ref="M506:N506"/>
    <mergeCell ref="Q85:T85"/>
    <mergeCell ref="U196:Z196"/>
    <mergeCell ref="H85:J85"/>
    <mergeCell ref="C19:G19"/>
    <mergeCell ref="Q393:T393"/>
    <mergeCell ref="AA393:AD393"/>
    <mergeCell ref="H300:J300"/>
    <mergeCell ref="AE270:AH270"/>
    <mergeCell ref="AE441:AH441"/>
    <mergeCell ref="H238:J238"/>
    <mergeCell ref="O3:P3"/>
    <mergeCell ref="U300:Z300"/>
    <mergeCell ref="C633:G633"/>
    <mergeCell ref="AI578:AM578"/>
    <mergeCell ref="C377:G377"/>
    <mergeCell ref="O605:P605"/>
    <mergeCell ref="AI196:AM196"/>
    <mergeCell ref="K591:L591"/>
    <mergeCell ref="M591:N591"/>
    <mergeCell ref="C441:G441"/>
    <mergeCell ref="C270:G270"/>
    <mergeCell ref="U633:Z633"/>
    <mergeCell ref="C506:G506"/>
    <mergeCell ref="M255:N255"/>
    <mergeCell ref="H425:J425"/>
    <mergeCell ref="O255:P255"/>
    <mergeCell ref="O315:P315"/>
    <mergeCell ref="AA441:AD441"/>
    <mergeCell ref="U629:Z629"/>
    <mergeCell ref="Q61:T61"/>
    <mergeCell ref="K164:L164"/>
    <mergeCell ref="K633:L633"/>
    <mergeCell ref="Q48:T48"/>
    <mergeCell ref="C590:G590"/>
    <mergeCell ref="K590:L590"/>
    <mergeCell ref="K603:L603"/>
    <mergeCell ref="U577:Z577"/>
    <mergeCell ref="K629:L629"/>
    <mergeCell ref="K616:L616"/>
    <mergeCell ref="Q629:T629"/>
    <mergeCell ref="K619:L619"/>
    <mergeCell ref="K104:L104"/>
    <mergeCell ref="M633:N633"/>
    <mergeCell ref="U441:Z441"/>
    <mergeCell ref="U255:Z255"/>
    <mergeCell ref="M457:N457"/>
    <mergeCell ref="O457:P457"/>
    <mergeCell ref="Q577:T577"/>
    <mergeCell ref="U330:Z330"/>
    <mergeCell ref="O633:P633"/>
    <mergeCell ref="Q180:T180"/>
    <mergeCell ref="AA633:AD633"/>
    <mergeCell ref="O578:P578"/>
    <mergeCell ref="M180:N180"/>
    <mergeCell ref="C629:G629"/>
    <mergeCell ref="K238:L238"/>
    <mergeCell ref="Q300:T300"/>
    <mergeCell ref="U616:Z616"/>
    <mergeCell ref="Q104:T104"/>
    <mergeCell ref="K345:L345"/>
    <mergeCell ref="Q425:T425"/>
    <mergeCell ref="U238:Z238"/>
    <mergeCell ref="AA180:AD180"/>
    <mergeCell ref="K409:L409"/>
    <mergeCell ref="Q633:T633"/>
    <mergeCell ref="M409:N409"/>
    <mergeCell ref="AA409:AD409"/>
    <mergeCell ref="M104:N104"/>
    <mergeCell ref="O104:P104"/>
    <mergeCell ref="AA490:AD490"/>
    <mergeCell ref="U540:Z540"/>
    <mergeCell ref="C144:G144"/>
    <mergeCell ref="U473:Z473"/>
    <mergeCell ref="U393:Z393"/>
    <mergeCell ref="O180:P180"/>
    <mergeCell ref="AI629:AM629"/>
    <mergeCell ref="AA590:AD590"/>
    <mergeCell ref="AI591:AM591"/>
    <mergeCell ref="AA285:AD285"/>
    <mergeCell ref="M577:N577"/>
    <mergeCell ref="O506:P506"/>
    <mergeCell ref="O577:P577"/>
    <mergeCell ref="U315:Z315"/>
    <mergeCell ref="U144:Z144"/>
    <mergeCell ref="AE577:AH577"/>
    <mergeCell ref="M377:N377"/>
    <mergeCell ref="Q619:T619"/>
    <mergeCell ref="M441:N441"/>
    <mergeCell ref="O441:P441"/>
    <mergeCell ref="AA238:AD238"/>
    <mergeCell ref="M207:N207"/>
    <mergeCell ref="Q196:T196"/>
    <mergeCell ref="O207:P207"/>
    <mergeCell ref="AI619:AM619"/>
    <mergeCell ref="AE207:AH207"/>
    <mergeCell ref="AI540:AM540"/>
    <mergeCell ref="U457:Z457"/>
    <mergeCell ref="AA578:AD578"/>
    <mergeCell ref="O565:P565"/>
    <mergeCell ref="U3:Z3"/>
    <mergeCell ref="AA61:AD61"/>
    <mergeCell ref="AA616:AD616"/>
    <mergeCell ref="Q164:T164"/>
    <mergeCell ref="H3:J3"/>
    <mergeCell ref="O35:P35"/>
    <mergeCell ref="M85:N85"/>
    <mergeCell ref="H255:J255"/>
    <mergeCell ref="H315:J315"/>
    <mergeCell ref="K377:L377"/>
    <mergeCell ref="H473:J473"/>
    <mergeCell ref="Q315:T315"/>
    <mergeCell ref="K124:L124"/>
    <mergeCell ref="K3:L3"/>
    <mergeCell ref="H19:J19"/>
    <mergeCell ref="H104:J104"/>
    <mergeCell ref="K180:L180"/>
    <mergeCell ref="K73:L73"/>
    <mergeCell ref="Q285:T285"/>
    <mergeCell ref="O300:P300"/>
    <mergeCell ref="H35:J35"/>
    <mergeCell ref="Q35:T35"/>
    <mergeCell ref="K457:L457"/>
    <mergeCell ref="Q270:T270"/>
    <mergeCell ref="H619:J619"/>
    <mergeCell ref="K330:L330"/>
    <mergeCell ref="K566:L566"/>
    <mergeCell ref="K553:L553"/>
    <mergeCell ref="AA603:AD603"/>
    <mergeCell ref="U361:Z361"/>
    <mergeCell ref="AA619:AD619"/>
    <mergeCell ref="AA540:AD540"/>
    <mergeCell ref="U603:Z603"/>
    <mergeCell ref="U590:Z590"/>
    <mergeCell ref="AA330:AD330"/>
    <mergeCell ref="AA566:AD566"/>
    <mergeCell ref="M590:N590"/>
    <mergeCell ref="Q616:T616"/>
    <mergeCell ref="H578:J578"/>
    <mergeCell ref="H409:J409"/>
    <mergeCell ref="H540:J540"/>
    <mergeCell ref="H345:J345"/>
    <mergeCell ref="K578:L578"/>
    <mergeCell ref="AA506:AD506"/>
    <mergeCell ref="H377:J377"/>
    <mergeCell ref="U591:Z591"/>
    <mergeCell ref="M361:N361"/>
    <mergeCell ref="H591:J591"/>
    <mergeCell ref="C3:G3"/>
    <mergeCell ref="K218:L218"/>
    <mergeCell ref="AE506:AH506"/>
    <mergeCell ref="U523:Z523"/>
    <mergeCell ref="AA3:AD3"/>
    <mergeCell ref="K393:L393"/>
    <mergeCell ref="Q144:T144"/>
    <mergeCell ref="C255:G255"/>
    <mergeCell ref="C473:G473"/>
    <mergeCell ref="C180:G180"/>
    <mergeCell ref="U425:Z425"/>
    <mergeCell ref="O85:P85"/>
    <mergeCell ref="H180:J180"/>
    <mergeCell ref="AA164:AD164"/>
    <mergeCell ref="AE457:AH457"/>
    <mergeCell ref="AA19:AD19"/>
    <mergeCell ref="U19:Z19"/>
    <mergeCell ref="H523:J523"/>
    <mergeCell ref="AE104:AH104"/>
    <mergeCell ref="C73:G73"/>
    <mergeCell ref="C315:G315"/>
    <mergeCell ref="K300:L300"/>
    <mergeCell ref="AE315:AH315"/>
    <mergeCell ref="M300:N300"/>
    <mergeCell ref="AI616:AM616"/>
    <mergeCell ref="Q19:T19"/>
    <mergeCell ref="AI238:AM238"/>
    <mergeCell ref="AA377:AD377"/>
    <mergeCell ref="AI565:AM565"/>
    <mergeCell ref="AI393:AM393"/>
    <mergeCell ref="AI19:AM19"/>
    <mergeCell ref="AI85:AM85"/>
    <mergeCell ref="AI330:AM330"/>
    <mergeCell ref="AI409:AM409"/>
    <mergeCell ref="AA48:AD48"/>
    <mergeCell ref="AI345:AM345"/>
    <mergeCell ref="AI180:AM180"/>
    <mergeCell ref="Q409:T409"/>
    <mergeCell ref="AI104:AM104"/>
    <mergeCell ref="AI164:AM164"/>
    <mergeCell ref="AI35:AM35"/>
    <mergeCell ref="AI61:AM61"/>
    <mergeCell ref="Q207:T207"/>
    <mergeCell ref="AE605:AH605"/>
    <mergeCell ref="AA591:AD591"/>
    <mergeCell ref="U180:Z180"/>
    <mergeCell ref="AE144:AH144"/>
    <mergeCell ref="AE361:AH361"/>
    <mergeCell ref="C566:G566"/>
    <mergeCell ref="C553:G553"/>
    <mergeCell ref="C361:G361"/>
    <mergeCell ref="AE523:AH523"/>
    <mergeCell ref="H330:J330"/>
    <mergeCell ref="C425:G425"/>
    <mergeCell ref="AA196:AD196"/>
    <mergeCell ref="AA300:AD300"/>
    <mergeCell ref="AE180:AH180"/>
    <mergeCell ref="U218:Z218"/>
    <mergeCell ref="C540:G540"/>
    <mergeCell ref="C490:G490"/>
    <mergeCell ref="C393:G393"/>
    <mergeCell ref="C196:G196"/>
    <mergeCell ref="K425:L425"/>
    <mergeCell ref="Q238:T238"/>
    <mergeCell ref="M425:N425"/>
    <mergeCell ref="K285:L285"/>
    <mergeCell ref="M285:N285"/>
    <mergeCell ref="H361:J361"/>
    <mergeCell ref="C218:G218"/>
    <mergeCell ref="C345:G345"/>
    <mergeCell ref="M196:N196"/>
    <mergeCell ref="O196:P196"/>
    <mergeCell ref="O19:P19"/>
    <mergeCell ref="AA345:AD345"/>
    <mergeCell ref="U566:Z566"/>
    <mergeCell ref="Q473:T473"/>
    <mergeCell ref="M48:N48"/>
    <mergeCell ref="O490:P490"/>
    <mergeCell ref="AI300:AM300"/>
    <mergeCell ref="AA361:AD361"/>
    <mergeCell ref="AE196:AH196"/>
    <mergeCell ref="AE85:AH85"/>
    <mergeCell ref="AA425:AD425"/>
    <mergeCell ref="AE35:AH35"/>
    <mergeCell ref="Q124:T124"/>
    <mergeCell ref="U73:Z73"/>
    <mergeCell ref="O330:P330"/>
    <mergeCell ref="M566:N566"/>
    <mergeCell ref="O124:P124"/>
    <mergeCell ref="O566:P566"/>
    <mergeCell ref="AE330:AH330"/>
    <mergeCell ref="O553:P553"/>
    <mergeCell ref="AE566:AH566"/>
    <mergeCell ref="AA85:AD85"/>
    <mergeCell ref="AE393:AH393"/>
    <mergeCell ref="Q377:T377"/>
    <mergeCell ref="AI3:AM3"/>
    <mergeCell ref="AI124:AM124"/>
    <mergeCell ref="Q3:T3"/>
    <mergeCell ref="O629:P629"/>
    <mergeCell ref="Q361:T361"/>
    <mergeCell ref="H124:J124"/>
    <mergeCell ref="O591:P591"/>
    <mergeCell ref="H553:J553"/>
    <mergeCell ref="M164:N164"/>
    <mergeCell ref="AI218:AM218"/>
    <mergeCell ref="O164:P164"/>
    <mergeCell ref="U619:Z619"/>
    <mergeCell ref="H144:J144"/>
    <mergeCell ref="H629:J629"/>
    <mergeCell ref="H566:J566"/>
    <mergeCell ref="U124:Z124"/>
    <mergeCell ref="H457:J457"/>
    <mergeCell ref="Q603:T603"/>
    <mergeCell ref="AA218:AD218"/>
    <mergeCell ref="Q590:T590"/>
    <mergeCell ref="AI425:AM425"/>
    <mergeCell ref="AI48:AM48"/>
    <mergeCell ref="AI490:AM490"/>
    <mergeCell ref="Q540:T540"/>
    <mergeCell ref="AA629:AD629"/>
    <mergeCell ref="M345:N345"/>
    <mergeCell ref="M19:N19"/>
    <mergeCell ref="H565:J565"/>
    <mergeCell ref="AE19:AH19"/>
    <mergeCell ref="H73:J73"/>
    <mergeCell ref="O409:P409"/>
    <mergeCell ref="C578:G578"/>
    <mergeCell ref="O540:P540"/>
    <mergeCell ref="AE540:AH540"/>
    <mergeCell ref="AA553:AD553"/>
    <mergeCell ref="Q523:T523"/>
    <mergeCell ref="U578:Z578"/>
    <mergeCell ref="K144:L144"/>
    <mergeCell ref="M73:N73"/>
    <mergeCell ref="K315:L315"/>
    <mergeCell ref="M144:N144"/>
    <mergeCell ref="M315:N315"/>
    <mergeCell ref="U553:Z553"/>
    <mergeCell ref="AA144:AD144"/>
    <mergeCell ref="O393:P393"/>
    <mergeCell ref="M629:N629"/>
    <mergeCell ref="C457:G457"/>
    <mergeCell ref="C300:G300"/>
    <mergeCell ref="C577:G577"/>
    <mergeCell ref="U35:Z35"/>
    <mergeCell ref="AA270:AD270"/>
    <mergeCell ref="M3:N3"/>
    <mergeCell ref="U270:Z270"/>
    <mergeCell ref="Q457:T457"/>
    <mergeCell ref="C616:G616"/>
    <mergeCell ref="U506:Z506"/>
    <mergeCell ref="M330:N330"/>
    <mergeCell ref="AA124:AD124"/>
    <mergeCell ref="M603:N603"/>
    <mergeCell ref="H577:J577"/>
    <mergeCell ref="O603:P603"/>
    <mergeCell ref="O590:P590"/>
    <mergeCell ref="M540:N540"/>
    <mergeCell ref="Q218:T218"/>
    <mergeCell ref="O285:P285"/>
    <mergeCell ref="H616:J616"/>
    <mergeCell ref="C565:G565"/>
    <mergeCell ref="O616:P616"/>
    <mergeCell ref="AA565:AD565"/>
    <mergeCell ref="M124:N124"/>
    <mergeCell ref="Q73:T73"/>
    <mergeCell ref="AA73:AD73"/>
    <mergeCell ref="AE3:AH3"/>
    <mergeCell ref="O61:P61"/>
    <mergeCell ref="O48:P48"/>
    <mergeCell ref="AE61:AH61"/>
    <mergeCell ref="U345:Z345"/>
    <mergeCell ref="K255:L255"/>
    <mergeCell ref="U409:Z409"/>
    <mergeCell ref="AE603:AH603"/>
    <mergeCell ref="AA255:AD255"/>
    <mergeCell ref="AE590:AH590"/>
    <mergeCell ref="AE285:AH285"/>
    <mergeCell ref="Q330:T330"/>
    <mergeCell ref="Q566:T566"/>
    <mergeCell ref="M473:N473"/>
    <mergeCell ref="Q345:T345"/>
    <mergeCell ref="AE473:AH473"/>
    <mergeCell ref="K270:L270"/>
    <mergeCell ref="AE578:AH578"/>
    <mergeCell ref="AE591:AH591"/>
    <mergeCell ref="AE164:AH164"/>
    <mergeCell ref="M238:N238"/>
    <mergeCell ref="O238:P238"/>
    <mergeCell ref="U565:Z565"/>
    <mergeCell ref="AA35:AD35"/>
    <mergeCell ref="C605:G605"/>
    <mergeCell ref="U85:Z85"/>
    <mergeCell ref="K577:L577"/>
    <mergeCell ref="AA605:AD605"/>
    <mergeCell ref="H490:J490"/>
    <mergeCell ref="H196:J196"/>
    <mergeCell ref="U605:Z605"/>
    <mergeCell ref="M616:N616"/>
    <mergeCell ref="O73:P73"/>
    <mergeCell ref="AA315:AD315"/>
    <mergeCell ref="O361:P361"/>
    <mergeCell ref="Q565:T565"/>
    <mergeCell ref="O425:P425"/>
    <mergeCell ref="K196:L196"/>
    <mergeCell ref="C104:G104"/>
    <mergeCell ref="H218:J218"/>
    <mergeCell ref="O377:P377"/>
    <mergeCell ref="U490:Z490"/>
    <mergeCell ref="K523:L523"/>
    <mergeCell ref="M523:N523"/>
    <mergeCell ref="U164:Z164"/>
    <mergeCell ref="Q578:T578"/>
    <mergeCell ref="K473:L473"/>
    <mergeCell ref="Q553:T553"/>
    <mergeCell ref="AI633:AM633"/>
    <mergeCell ref="Q506:T506"/>
    <mergeCell ref="H164:J164"/>
    <mergeCell ref="H633:J633"/>
    <mergeCell ref="AI270:AM270"/>
    <mergeCell ref="AE124:AH124"/>
    <mergeCell ref="AI457:AM457"/>
    <mergeCell ref="AE300:AH300"/>
    <mergeCell ref="AA523:AD523"/>
    <mergeCell ref="M218:N218"/>
    <mergeCell ref="AA473:AD473"/>
    <mergeCell ref="AE218:AH218"/>
    <mergeCell ref="AE345:AH345"/>
    <mergeCell ref="AE633:AH633"/>
    <mergeCell ref="AI207:AM207"/>
    <mergeCell ref="O218:P218"/>
    <mergeCell ref="O345:P345"/>
    <mergeCell ref="M393:N393"/>
    <mergeCell ref="AI255:AM255"/>
    <mergeCell ref="M619:N619"/>
    <mergeCell ref="AI566:AM566"/>
    <mergeCell ref="AI553:AM553"/>
    <mergeCell ref="AI473:AM473"/>
    <mergeCell ref="O619:P619"/>
    <mergeCell ref="K35:L35"/>
    <mergeCell ref="Q255:T255"/>
    <mergeCell ref="M35:N35"/>
    <mergeCell ref="AA207:AD207"/>
    <mergeCell ref="AE377:AH377"/>
    <mergeCell ref="U207:Z207"/>
    <mergeCell ref="C85:G85"/>
    <mergeCell ref="AE73:AH73"/>
    <mergeCell ref="AE48:AH48"/>
    <mergeCell ref="C35:G35"/>
    <mergeCell ref="K48:L48"/>
    <mergeCell ref="K61:L61"/>
    <mergeCell ref="M61:N61"/>
    <mergeCell ref="C523:G523"/>
    <mergeCell ref="H48:J48"/>
    <mergeCell ref="C48:G48"/>
    <mergeCell ref="AI144:AM144"/>
    <mergeCell ref="AI315:AM315"/>
    <mergeCell ref="AI523:AM523"/>
    <mergeCell ref="C330:G330"/>
    <mergeCell ref="C124:G124"/>
    <mergeCell ref="C409:G409"/>
    <mergeCell ref="C61:G61"/>
    <mergeCell ref="AI377:AM377"/>
    <mergeCell ref="AI441:AM441"/>
    <mergeCell ref="AI506:AM506"/>
    <mergeCell ref="AE490:AH490"/>
    <mergeCell ref="AA104:AD104"/>
    <mergeCell ref="AI73:AM73"/>
    <mergeCell ref="K490:L490"/>
    <mergeCell ref="M490:N490"/>
    <mergeCell ref="Q441:T441"/>
  </mergeCells>
  <hyperlinks>
    <hyperlink ref="A1" location="TOC!A1" display="Back to TOC" xr:uid="{00000000-0004-0000-0300-000000000000}"/>
    <hyperlink ref="A17" location="TOC!A1" display="Back to TOC" xr:uid="{00000000-0004-0000-0300-000001000000}"/>
    <hyperlink ref="A33" location="TOC!A1" display="Back to TOC" xr:uid="{00000000-0004-0000-0300-000002000000}"/>
    <hyperlink ref="A46" location="TOC!A1" display="Back to TOC" xr:uid="{00000000-0004-0000-0300-000003000000}"/>
    <hyperlink ref="A59" location="TOC!A1" display="Back to TOC" xr:uid="{00000000-0004-0000-0300-000004000000}"/>
    <hyperlink ref="A71" location="TOC!A1" display="Back to TOC" xr:uid="{00000000-0004-0000-0300-000005000000}"/>
    <hyperlink ref="A83" location="TOC!A1" display="Back to TOC" xr:uid="{00000000-0004-0000-0300-000006000000}"/>
    <hyperlink ref="A102" location="TOC!A1" display="Back to TOC" xr:uid="{00000000-0004-0000-0300-000007000000}"/>
    <hyperlink ref="A122" location="TOC!A1" display="Back to TOC" xr:uid="{00000000-0004-0000-0300-000008000000}"/>
    <hyperlink ref="A142" location="TOC!A1" display="Back to TOC" xr:uid="{00000000-0004-0000-0300-000009000000}"/>
    <hyperlink ref="A162" location="TOC!A1" display="Back to TOC" xr:uid="{00000000-0004-0000-0300-00000A000000}"/>
    <hyperlink ref="A178" location="TOC!A1" display="Back to TOC" xr:uid="{00000000-0004-0000-0300-00000B000000}"/>
    <hyperlink ref="A194" location="TOC!A1" display="Back to TOC" xr:uid="{00000000-0004-0000-0300-00000C000000}"/>
    <hyperlink ref="A205" location="TOC!A1" display="Back to TOC" xr:uid="{00000000-0004-0000-0300-00000D000000}"/>
    <hyperlink ref="A216" location="TOC!A1" display="Back to TOC" xr:uid="{00000000-0004-0000-0300-00000E000000}"/>
    <hyperlink ref="A236" location="TOC!A1" display="Back to TOC" xr:uid="{00000000-0004-0000-0300-00000F000000}"/>
    <hyperlink ref="A253" location="TOC!A1" display="Back to TOC" xr:uid="{00000000-0004-0000-0300-000010000000}"/>
    <hyperlink ref="A268" location="TOC!A1" display="Back to TOC" xr:uid="{00000000-0004-0000-0300-000011000000}"/>
    <hyperlink ref="A283" location="TOC!A1" display="Back to TOC" xr:uid="{00000000-0004-0000-0300-000012000000}"/>
    <hyperlink ref="A298" location="TOC!A1" display="Back to TOC" xr:uid="{00000000-0004-0000-0300-000013000000}"/>
    <hyperlink ref="A313" location="TOC!A1" display="Back to TOC" xr:uid="{00000000-0004-0000-0300-000014000000}"/>
    <hyperlink ref="A328" location="TOC!A1" display="Back to TOC" xr:uid="{00000000-0004-0000-0300-000015000000}"/>
    <hyperlink ref="A343" location="TOC!A1" display="Back to TOC" xr:uid="{00000000-0004-0000-0300-000016000000}"/>
    <hyperlink ref="A359" location="TOC!A1" display="Back to TOC" xr:uid="{00000000-0004-0000-0300-000017000000}"/>
    <hyperlink ref="A375" location="TOC!A1" display="Back to TOC" xr:uid="{00000000-0004-0000-0300-000018000000}"/>
    <hyperlink ref="A391" location="TOC!A1" display="Back to TOC" xr:uid="{00000000-0004-0000-0300-000019000000}"/>
    <hyperlink ref="A407" location="TOC!A1" display="Back to TOC" xr:uid="{00000000-0004-0000-0300-00001A000000}"/>
    <hyperlink ref="A423" location="TOC!A1" display="Back to TOC" xr:uid="{00000000-0004-0000-0300-00001B000000}"/>
    <hyperlink ref="A439" location="TOC!A1" display="Back to TOC" xr:uid="{00000000-0004-0000-0300-00001C000000}"/>
    <hyperlink ref="A455" location="TOC!A1" display="Back to TOC" xr:uid="{00000000-0004-0000-0300-00001D000000}"/>
    <hyperlink ref="A471" location="TOC!A1" display="Back to TOC" xr:uid="{00000000-0004-0000-0300-00001E000000}"/>
    <hyperlink ref="A488" location="TOC!A1" display="Back to TOC" xr:uid="{00000000-0004-0000-0300-00001F000000}"/>
    <hyperlink ref="A504" location="TOC!A1" display="Back to TOC" xr:uid="{00000000-0004-0000-0300-000020000000}"/>
    <hyperlink ref="A521" location="TOC!A1" display="Back to TOC" xr:uid="{00000000-0004-0000-0300-000021000000}"/>
    <hyperlink ref="A538" location="TOC!A1" display="Back to TOC" xr:uid="{00000000-0004-0000-0300-000022000000}"/>
    <hyperlink ref="A551" location="TOC!A1" display="Back to TOC" xr:uid="{00000000-0004-0000-0300-000023000000}"/>
    <hyperlink ref="A564" location="TOC!A1" display="Back to TOC" xr:uid="{00000000-0004-0000-0300-000024000000}"/>
    <hyperlink ref="A576" location="TOC!A1" display="Back to TOC" xr:uid="{00000000-0004-0000-0300-000025000000}"/>
    <hyperlink ref="A589" location="TOC!A1" display="Back to TOC" xr:uid="{00000000-0004-0000-0300-000026000000}"/>
    <hyperlink ref="A603" location="TOC!A1" display="Back to TOC" xr:uid="{00000000-0004-0000-0300-000027000000}"/>
    <hyperlink ref="A617" location="TOC!A1" display="Back to TOC" xr:uid="{00000000-0004-0000-0300-000028000000}"/>
    <hyperlink ref="A631" location="TOC!A1" display="Back to TOC" xr:uid="{00000000-0004-0000-0300-000029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vt:i4>
      </vt:variant>
    </vt:vector>
  </HeadingPairs>
  <TitlesOfParts>
    <vt:vector size="5" baseType="lpstr">
      <vt:lpstr>Reading the cross-tabs</vt:lpstr>
      <vt:lpstr>TOC</vt:lpstr>
      <vt:lpstr>British Columbia</vt:lpstr>
      <vt:lpstr>Ontario</vt:lpstr>
      <vt:lpstr>'Reading the cross-tabs'!Zone_d_impression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Marjolaine M-M</cp:lastModifiedBy>
  <dcterms:created xsi:type="dcterms:W3CDTF">2026-05-25T18:38:17Z</dcterms:created>
  <dcterms:modified xsi:type="dcterms:W3CDTF">2026-05-29T20:02:31Z</dcterms:modified>
</cp:coreProperties>
</file>